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0" windowWidth="28680" windowHeight="11640" tabRatio="500" activeTab="4"/>
  </bookViews>
  <sheets>
    <sheet name="Effort" sheetId="1" r:id="rId1"/>
    <sheet name="Species List" sheetId="2" r:id="rId2"/>
    <sheet name="Invertebrates" sheetId="3" r:id="rId3"/>
    <sheet name="Fish" sheetId="4" r:id="rId4"/>
    <sheet name="Biomass" sheetId="5" r:id="rId5"/>
  </sheets>
  <definedNames>
    <definedName name="_xlnm.Print_Area" localSheetId="4">'Biomass'!$A$1:$J$214</definedName>
    <definedName name="_xlnm.Print_Area" localSheetId="3">'Fish'!$L$6:$T$57</definedName>
    <definedName name="_xlnm.Print_Area" localSheetId="2">'Invertebrates'!$B$1:$O$103</definedName>
  </definedNames>
  <calcPr fullCalcOnLoad="1"/>
</workbook>
</file>

<file path=xl/sharedStrings.xml><?xml version="1.0" encoding="utf-8"?>
<sst xmlns="http://schemas.openxmlformats.org/spreadsheetml/2006/main" count="1590" uniqueCount="200">
  <si>
    <t>Surveyors</t>
  </si>
  <si>
    <t>Visibility</t>
  </si>
  <si>
    <t>Sector</t>
  </si>
  <si>
    <t>L. Kroeger</t>
  </si>
  <si>
    <t>C. Dias</t>
  </si>
  <si>
    <t>B</t>
  </si>
  <si>
    <t>Date</t>
  </si>
  <si>
    <t>Tide</t>
  </si>
  <si>
    <t>Time Start</t>
  </si>
  <si>
    <t>Time End</t>
  </si>
  <si>
    <t>1 m</t>
  </si>
  <si>
    <t>S. Matadobra</t>
  </si>
  <si>
    <t>C. Harris</t>
  </si>
  <si>
    <t>S. Dollar</t>
  </si>
  <si>
    <t>2 m</t>
  </si>
  <si>
    <t>A</t>
  </si>
  <si>
    <t xml:space="preserve">GPS Start </t>
  </si>
  <si>
    <t>Waypoint</t>
  </si>
  <si>
    <t>Survey Number</t>
  </si>
  <si>
    <t>Morula</t>
  </si>
  <si>
    <t>Tripneutes gratilla</t>
  </si>
  <si>
    <t>Liosina paradoxa</t>
  </si>
  <si>
    <t>Dysidea herbacea</t>
  </si>
  <si>
    <t>Chondrosia chucalla</t>
  </si>
  <si>
    <t>Loimia medusa</t>
  </si>
  <si>
    <t>Mycale armata</t>
  </si>
  <si>
    <t>Haliclona caerulea</t>
  </si>
  <si>
    <t>Suberites zeteki</t>
  </si>
  <si>
    <t>Zygomycale parishii</t>
  </si>
  <si>
    <t>Phallusia nigra</t>
  </si>
  <si>
    <t>Ascidia sydneiensis</t>
  </si>
  <si>
    <t>Plakobranchus ocellatus</t>
  </si>
  <si>
    <t>Octopus cyanea</t>
  </si>
  <si>
    <t>Tambja morosa</t>
  </si>
  <si>
    <t>Acanthurus triostegus</t>
  </si>
  <si>
    <t>Acanthurus blochii</t>
  </si>
  <si>
    <t>Acanthurus olivaceus</t>
  </si>
  <si>
    <t>Zebrasoma flavescens</t>
  </si>
  <si>
    <t>Chaetodon lunulatus</t>
  </si>
  <si>
    <t>Chaetodon auriga</t>
  </si>
  <si>
    <t>Chaetodon ornatissimus</t>
  </si>
  <si>
    <t>Abudefduf vaigiensis</t>
  </si>
  <si>
    <t>Chromis hanui</t>
  </si>
  <si>
    <t>Dascyllus albisella</t>
  </si>
  <si>
    <t>Synodus dermatogenys</t>
  </si>
  <si>
    <t>Zanclus cornutus</t>
  </si>
  <si>
    <t>Scarus psittacus</t>
  </si>
  <si>
    <t>Gomphosus varius</t>
  </si>
  <si>
    <t>Myripristis kuntee</t>
  </si>
  <si>
    <t>Canthecaster jactator</t>
  </si>
  <si>
    <t>Herklotsichthys quadrimaculatus</t>
  </si>
  <si>
    <t>SPECIES</t>
  </si>
  <si>
    <t>Spirastrealla vagabunda</t>
  </si>
  <si>
    <t>Gelloides fibrosa</t>
  </si>
  <si>
    <t>Halichondria coerulea</t>
  </si>
  <si>
    <t>Amathia distans</t>
  </si>
  <si>
    <t>Anomia nobilis</t>
  </si>
  <si>
    <t>Pinctada margaritifera</t>
  </si>
  <si>
    <t>Salmacina dysteri</t>
  </si>
  <si>
    <t>Balanus amphitrite</t>
  </si>
  <si>
    <t>Chaetodon lunula</t>
  </si>
  <si>
    <t>Herklotisichthys quadrimaculatus</t>
  </si>
  <si>
    <t>C</t>
  </si>
  <si>
    <t>D</t>
  </si>
  <si>
    <t>LT</t>
  </si>
  <si>
    <t xml:space="preserve">2 m </t>
  </si>
  <si>
    <t>Sector Number</t>
  </si>
  <si>
    <t>Chalinula pseudomolitba</t>
  </si>
  <si>
    <t xml:space="preserve">Hyrtios sp. </t>
  </si>
  <si>
    <t>Stenopis hispidus</t>
  </si>
  <si>
    <t>Disporella violacea</t>
  </si>
  <si>
    <t>Bugula stolonifera</t>
  </si>
  <si>
    <t>Herdmania momus</t>
  </si>
  <si>
    <t>Bryozoans</t>
  </si>
  <si>
    <t>Tunicates</t>
  </si>
  <si>
    <t>Sponges</t>
  </si>
  <si>
    <t>Sea Slugs</t>
  </si>
  <si>
    <t>Spirobranchus</t>
  </si>
  <si>
    <t>Reteporellina denticulata</t>
  </si>
  <si>
    <t>Annelida</t>
  </si>
  <si>
    <t>Urchin</t>
  </si>
  <si>
    <t>E</t>
  </si>
  <si>
    <t>NOTES</t>
  </si>
  <si>
    <t>N 21 18.915; W 157 53.287</t>
  </si>
  <si>
    <t>N 21 18.896; W 157 53.317</t>
  </si>
  <si>
    <t>N 21 18.894; W 157 53.333</t>
  </si>
  <si>
    <t>N 21 18.842; W 157 53.168</t>
  </si>
  <si>
    <t>N 21 18.833; W 157 53.206</t>
  </si>
  <si>
    <t>GPS  End</t>
  </si>
  <si>
    <t>N 21 18.939; W 157 53.200</t>
  </si>
  <si>
    <t>N 21 18.951; W 157 53.177</t>
  </si>
  <si>
    <t>N 21 18.926; W 157 53.24</t>
  </si>
  <si>
    <t>Chaetodon reticulatus</t>
  </si>
  <si>
    <t>Ostracion meleagris</t>
  </si>
  <si>
    <t>Kyphosus spp.</t>
  </si>
  <si>
    <t>Stegastes fasciolatus</t>
  </si>
  <si>
    <t>Sphyraena barracuda</t>
  </si>
  <si>
    <t>Diodon holocanthus</t>
  </si>
  <si>
    <t>Acanthurus unicornis</t>
  </si>
  <si>
    <t>0.5 m</t>
  </si>
  <si>
    <t>206 pillars; 180 surveyable</t>
  </si>
  <si>
    <t>L. Birse</t>
  </si>
  <si>
    <t>F</t>
  </si>
  <si>
    <t>G-H</t>
  </si>
  <si>
    <t>I</t>
  </si>
  <si>
    <t>Falling - medium</t>
  </si>
  <si>
    <t>Rising - Medium</t>
  </si>
  <si>
    <t>Schizoporella errata</t>
  </si>
  <si>
    <t>Phorbas amaranthus</t>
  </si>
  <si>
    <t>Lutjanus fulvus</t>
  </si>
  <si>
    <t>Gymnomuraena zebra</t>
  </si>
  <si>
    <t>Diodon histrix</t>
  </si>
  <si>
    <t>Naso lituratus</t>
  </si>
  <si>
    <t>Kuhlia xenura</t>
  </si>
  <si>
    <t>Grapsus grapsus</t>
  </si>
  <si>
    <t>*introduced 6/7/12</t>
  </si>
  <si>
    <t>J</t>
  </si>
  <si>
    <t>K</t>
  </si>
  <si>
    <t>L</t>
  </si>
  <si>
    <t xml:space="preserve">Echinothrix sp. </t>
  </si>
  <si>
    <t>Chaetodon ephippium</t>
  </si>
  <si>
    <t>Mollusc</t>
  </si>
  <si>
    <t>R</t>
  </si>
  <si>
    <t>X</t>
  </si>
  <si>
    <t>Acanthurus dussumieri</t>
  </si>
  <si>
    <t>Batzella</t>
  </si>
  <si>
    <t>Callyspongia diffusa</t>
  </si>
  <si>
    <t>Dactylospongia</t>
  </si>
  <si>
    <t>Dysidea cf. avara</t>
  </si>
  <si>
    <t xml:space="preserve">Sigmadocia sp. </t>
  </si>
  <si>
    <t>Pier 25</t>
  </si>
  <si>
    <t>Pier 26</t>
  </si>
  <si>
    <t>Pier 27</t>
  </si>
  <si>
    <t>Pier 28</t>
  </si>
  <si>
    <t>Naso hexacanthus</t>
  </si>
  <si>
    <t>Thalassoma duperrey</t>
  </si>
  <si>
    <t>Chaetodon unimaculatus</t>
  </si>
  <si>
    <t>Heniochus diphreutes</t>
  </si>
  <si>
    <t>Stegastes marginatus</t>
  </si>
  <si>
    <t>Mulloidichthys flavolineatus</t>
  </si>
  <si>
    <t>Caranx melampygus</t>
  </si>
  <si>
    <t>SPONGES</t>
  </si>
  <si>
    <t>PIER 26</t>
  </si>
  <si>
    <t>PIER 27</t>
  </si>
  <si>
    <t>PIER 28</t>
  </si>
  <si>
    <t>Fish</t>
  </si>
  <si>
    <t>Morula sp.</t>
  </si>
  <si>
    <t>Sabellastarte spectabilis</t>
  </si>
  <si>
    <t>Chaetopterus sp.</t>
  </si>
  <si>
    <t>Leucetta sp.</t>
  </si>
  <si>
    <t>Clathria sp.</t>
  </si>
  <si>
    <t>Batzella sp.</t>
  </si>
  <si>
    <t>Sigmadocia sp.</t>
  </si>
  <si>
    <t>Didemnum sp.</t>
  </si>
  <si>
    <t>Spirobranchus sp.</t>
  </si>
  <si>
    <t>Arthropods</t>
  </si>
  <si>
    <t>TUNICATES</t>
  </si>
  <si>
    <t>BRYOZOANS</t>
  </si>
  <si>
    <t>ANNELIDS</t>
  </si>
  <si>
    <t>MOLLUSCS</t>
  </si>
  <si>
    <t>ARTHROPODS</t>
  </si>
  <si>
    <t>SLUGS</t>
  </si>
  <si>
    <t>URCHINS</t>
  </si>
  <si>
    <t>1-2</t>
  </si>
  <si>
    <t>G</t>
  </si>
  <si>
    <r>
      <t xml:space="preserve">Gelloides fibrosa        </t>
    </r>
    <r>
      <rPr>
        <b/>
        <sz val="12"/>
        <color indexed="8"/>
        <rFont val="Futura Bk BT"/>
        <family val="2"/>
      </rPr>
      <t xml:space="preserve"> (I)</t>
    </r>
  </si>
  <si>
    <r>
      <t xml:space="preserve">Haliclona caerulea       </t>
    </r>
    <r>
      <rPr>
        <b/>
        <sz val="12"/>
        <color indexed="8"/>
        <rFont val="Futura Bk BT"/>
        <family val="2"/>
      </rPr>
      <t>(I)</t>
    </r>
  </si>
  <si>
    <r>
      <t xml:space="preserve">Zygomycale parishii     </t>
    </r>
    <r>
      <rPr>
        <b/>
        <sz val="12"/>
        <color indexed="8"/>
        <rFont val="Futura Bk BT"/>
        <family val="2"/>
      </rPr>
      <t>(I)</t>
    </r>
  </si>
  <si>
    <r>
      <t xml:space="preserve">Ascidia sydneiensis      </t>
    </r>
    <r>
      <rPr>
        <b/>
        <sz val="12"/>
        <color indexed="8"/>
        <rFont val="Futura Bk BT"/>
        <family val="2"/>
      </rPr>
      <t>(I)</t>
    </r>
  </si>
  <si>
    <r>
      <t xml:space="preserve">Phallusia nigra             </t>
    </r>
    <r>
      <rPr>
        <b/>
        <sz val="12"/>
        <color indexed="8"/>
        <rFont val="Futura Bk BT"/>
        <family val="2"/>
      </rPr>
      <t>(I)</t>
    </r>
  </si>
  <si>
    <r>
      <t xml:space="preserve">Amathia distans        </t>
    </r>
    <r>
      <rPr>
        <b/>
        <sz val="12"/>
        <color indexed="8"/>
        <rFont val="Futura Bk BT"/>
        <family val="2"/>
      </rPr>
      <t xml:space="preserve">  (I)</t>
    </r>
  </si>
  <si>
    <r>
      <t xml:space="preserve">Bugula stolonifera      </t>
    </r>
    <r>
      <rPr>
        <b/>
        <sz val="12"/>
        <color indexed="8"/>
        <rFont val="Futura Bk BT"/>
        <family val="2"/>
      </rPr>
      <t xml:space="preserve"> (I)</t>
    </r>
  </si>
  <si>
    <r>
      <t>Sabellastarte spectabilis</t>
    </r>
    <r>
      <rPr>
        <b/>
        <sz val="12"/>
        <color indexed="8"/>
        <rFont val="Futura Bk BT"/>
        <family val="2"/>
      </rPr>
      <t>(I)</t>
    </r>
  </si>
  <si>
    <r>
      <t xml:space="preserve">Salmacina dysteri         </t>
    </r>
    <r>
      <rPr>
        <b/>
        <sz val="12"/>
        <color indexed="8"/>
        <rFont val="Futura Bk BT"/>
        <family val="2"/>
      </rPr>
      <t xml:space="preserve"> (I)</t>
    </r>
  </si>
  <si>
    <r>
      <t xml:space="preserve">Anomia nobilis               </t>
    </r>
    <r>
      <rPr>
        <b/>
        <sz val="12"/>
        <color indexed="8"/>
        <rFont val="Futura Bk BT"/>
        <family val="2"/>
      </rPr>
      <t>(I)</t>
    </r>
  </si>
  <si>
    <r>
      <t xml:space="preserve">Mycale armata             </t>
    </r>
    <r>
      <rPr>
        <b/>
        <sz val="12"/>
        <color indexed="8"/>
        <rFont val="Futura Bk BT"/>
        <family val="2"/>
      </rPr>
      <t>(I)</t>
    </r>
  </si>
  <si>
    <r>
      <t xml:space="preserve">Suberites zeteki             </t>
    </r>
    <r>
      <rPr>
        <b/>
        <sz val="12"/>
        <color indexed="8"/>
        <rFont val="Futura Bk BT"/>
        <family val="2"/>
      </rPr>
      <t>(I)</t>
    </r>
  </si>
  <si>
    <r>
      <t>Schizoporella errata     (</t>
    </r>
    <r>
      <rPr>
        <b/>
        <sz val="12"/>
        <color indexed="8"/>
        <rFont val="Futura Bk BT"/>
        <family val="2"/>
      </rPr>
      <t>I)</t>
    </r>
  </si>
  <si>
    <t>TABLE 5. cont. (2).</t>
  </si>
  <si>
    <t>SECTOR</t>
  </si>
  <si>
    <t>PIER 24</t>
  </si>
  <si>
    <t>~500</t>
  </si>
  <si>
    <t>TABLE 7. continued (2)</t>
  </si>
  <si>
    <t>SIZE</t>
  </si>
  <si>
    <t>NO.</t>
  </si>
  <si>
    <t>Canthigaster jactator</t>
  </si>
  <si>
    <t>PIER 25</t>
  </si>
  <si>
    <t>SIZE (L)</t>
  </si>
  <si>
    <t>TOTAL</t>
  </si>
  <si>
    <t>W * NO. (g)</t>
  </si>
  <si>
    <t>W/SECTOR (g)</t>
  </si>
  <si>
    <t>Coeff.b</t>
  </si>
  <si>
    <t>Coeff.a</t>
  </si>
  <si>
    <t>W(g) = aLb</t>
  </si>
  <si>
    <t xml:space="preserve">Herklotsichthys </t>
  </si>
  <si>
    <t xml:space="preserve">  quadrimaculatus</t>
  </si>
  <si>
    <t>W*NO. (g)</t>
  </si>
  <si>
    <t>TABLE 10. continued (2).</t>
  </si>
  <si>
    <t>TABLE 10. continued (3).</t>
  </si>
  <si>
    <t>TABLE 10. continued (4).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</si>
</sst>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1"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0"/>
    </font>
    <font>
      <i/>
      <sz val="12"/>
      <color indexed="8"/>
      <name val="Calibri"/>
      <family val="0"/>
    </font>
    <font>
      <sz val="12"/>
      <color indexed="10"/>
      <name val="Calibri"/>
      <family val="2"/>
    </font>
    <font>
      <b/>
      <sz val="12"/>
      <name val="Calibri"/>
      <family val="0"/>
    </font>
    <font>
      <sz val="12"/>
      <name val="Calibri"/>
      <family val="0"/>
    </font>
    <font>
      <sz val="12"/>
      <color indexed="8"/>
      <name val="Futura Bk BT"/>
      <family val="2"/>
    </font>
    <font>
      <sz val="14"/>
      <color indexed="8"/>
      <name val="Futura Bk BT"/>
      <family val="0"/>
    </font>
    <font>
      <b/>
      <sz val="12"/>
      <color indexed="8"/>
      <name val="Futura Bk BT"/>
      <family val="2"/>
    </font>
    <font>
      <b/>
      <i/>
      <sz val="12"/>
      <color indexed="8"/>
      <name val="Futura Bk BT"/>
      <family val="2"/>
    </font>
    <font>
      <b/>
      <sz val="10"/>
      <color indexed="8"/>
      <name val="Calibri"/>
      <family val="2"/>
    </font>
    <font>
      <i/>
      <sz val="14"/>
      <color indexed="8"/>
      <name val="Futura Bk BT"/>
      <family val="2"/>
    </font>
    <font>
      <sz val="16"/>
      <color indexed="8"/>
      <name val="Futura Bk BT"/>
      <family val="2"/>
    </font>
    <font>
      <b/>
      <i/>
      <sz val="14"/>
      <color indexed="8"/>
      <name val="Futura Bk BT"/>
      <family val="2"/>
    </font>
    <font>
      <b/>
      <sz val="14"/>
      <color indexed="8"/>
      <name val="Futura Bk BT"/>
      <family val="2"/>
    </font>
    <font>
      <sz val="12"/>
      <color indexed="8"/>
      <name val="Sathu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1"/>
      <color indexed="8"/>
      <name val="Futura Bk BT"/>
      <family val="2"/>
    </font>
    <font>
      <b/>
      <sz val="11"/>
      <color indexed="8"/>
      <name val="Futura Bk BT"/>
      <family val="2"/>
    </font>
    <font>
      <b/>
      <i/>
      <sz val="11"/>
      <color indexed="8"/>
      <name val="Futura Bk BT"/>
      <family val="2"/>
    </font>
    <font>
      <sz val="11"/>
      <name val="Futura Bk BT"/>
      <family val="2"/>
    </font>
    <font>
      <vertAlign val="superscript"/>
      <sz val="14"/>
      <color indexed="8"/>
      <name val="Futura Bk BT"/>
      <family val="2"/>
    </font>
    <font>
      <i/>
      <sz val="12"/>
      <color indexed="8"/>
      <name val="Futura Bk BT"/>
      <family val="2"/>
    </font>
  </fonts>
  <fills count="2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</fills>
  <borders count="9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hair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8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2" borderId="1" applyNumberFormat="0" applyAlignment="0" applyProtection="0"/>
    <xf numFmtId="0" fontId="21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" borderId="1" applyNumberFormat="0" applyAlignment="0" applyProtection="0"/>
    <xf numFmtId="0" fontId="28" fillId="0" borderId="6" applyNumberFormat="0" applyFill="0" applyAlignment="0" applyProtection="0"/>
    <xf numFmtId="0" fontId="29" fillId="8" borderId="0" applyNumberFormat="0" applyBorder="0" applyAlignment="0" applyProtection="0"/>
    <xf numFmtId="0" fontId="0" fillId="4" borderId="7" applyNumberFormat="0" applyFont="0" applyAlignment="0" applyProtection="0"/>
    <xf numFmtId="0" fontId="30" fillId="2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53">
    <xf numFmtId="0" fontId="0" fillId="0" borderId="0" xfId="0" applyAlignment="1">
      <alignment/>
    </xf>
    <xf numFmtId="0" fontId="2" fillId="0" borderId="0" xfId="0" applyFont="1" applyAlignment="1">
      <alignment/>
    </xf>
    <xf numFmtId="15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NumberFormat="1" applyFont="1" applyAlignment="1">
      <alignment/>
    </xf>
    <xf numFmtId="0" fontId="7" fillId="0" borderId="0" xfId="0" applyFont="1" applyAlignment="1">
      <alignment/>
    </xf>
    <xf numFmtId="20" fontId="0" fillId="0" borderId="0" xfId="0" applyNumberFormat="1" applyAlignment="1">
      <alignment/>
    </xf>
    <xf numFmtId="0" fontId="4" fillId="3" borderId="10" xfId="0" applyFont="1" applyFill="1" applyBorder="1" applyAlignment="1">
      <alignment/>
    </xf>
    <xf numFmtId="0" fontId="4" fillId="3" borderId="10" xfId="0" applyFont="1" applyFill="1" applyBorder="1" applyAlignment="1">
      <alignment/>
    </xf>
    <xf numFmtId="0" fontId="4" fillId="5" borderId="10" xfId="0" applyFont="1" applyFill="1" applyBorder="1" applyAlignment="1">
      <alignment/>
    </xf>
    <xf numFmtId="0" fontId="4" fillId="8" borderId="10" xfId="0" applyFont="1" applyFill="1" applyBorder="1" applyAlignment="1">
      <alignment/>
    </xf>
    <xf numFmtId="0" fontId="4" fillId="15" borderId="10" xfId="0" applyFont="1" applyFill="1" applyBorder="1" applyAlignment="1">
      <alignment/>
    </xf>
    <xf numFmtId="0" fontId="4" fillId="6" borderId="10" xfId="0" applyFont="1" applyFill="1" applyBorder="1" applyAlignment="1">
      <alignment/>
    </xf>
    <xf numFmtId="0" fontId="4" fillId="6" borderId="10" xfId="0" applyFont="1" applyFill="1" applyBorder="1" applyAlignment="1">
      <alignment/>
    </xf>
    <xf numFmtId="0" fontId="4" fillId="18" borderId="10" xfId="0" applyFont="1" applyFill="1" applyBorder="1" applyAlignment="1">
      <alignment/>
    </xf>
    <xf numFmtId="0" fontId="4" fillId="18" borderId="10" xfId="0" applyFont="1" applyFill="1" applyBorder="1" applyAlignment="1">
      <alignment/>
    </xf>
    <xf numFmtId="0" fontId="3" fillId="0" borderId="11" xfId="0" applyFont="1" applyBorder="1" applyAlignment="1">
      <alignment/>
    </xf>
    <xf numFmtId="0" fontId="4" fillId="3" borderId="11" xfId="0" applyFont="1" applyFill="1" applyBorder="1" applyAlignment="1">
      <alignment/>
    </xf>
    <xf numFmtId="0" fontId="2" fillId="6" borderId="12" xfId="0" applyFont="1" applyFill="1" applyBorder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0" fillId="6" borderId="12" xfId="0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4" fillId="19" borderId="11" xfId="0" applyFont="1" applyFill="1" applyBorder="1" applyAlignment="1">
      <alignment/>
    </xf>
    <xf numFmtId="0" fontId="4" fillId="19" borderId="10" xfId="0" applyFont="1" applyFill="1" applyBorder="1" applyAlignment="1">
      <alignment/>
    </xf>
    <xf numFmtId="0" fontId="4" fillId="20" borderId="10" xfId="0" applyFont="1" applyFill="1" applyBorder="1" applyAlignment="1">
      <alignment/>
    </xf>
    <xf numFmtId="0" fontId="8" fillId="0" borderId="0" xfId="0" applyFont="1" applyAlignment="1">
      <alignment/>
    </xf>
    <xf numFmtId="0" fontId="10" fillId="6" borderId="12" xfId="0" applyFont="1" applyFill="1" applyBorder="1" applyAlignment="1">
      <alignment horizontal="center" vertical="center"/>
    </xf>
    <xf numFmtId="0" fontId="10" fillId="6" borderId="12" xfId="0" applyFont="1" applyFill="1" applyBorder="1" applyAlignment="1">
      <alignment horizontal="center"/>
    </xf>
    <xf numFmtId="49" fontId="10" fillId="6" borderId="12" xfId="0" applyNumberFormat="1" applyFont="1" applyFill="1" applyBorder="1" applyAlignment="1">
      <alignment horizontal="center"/>
    </xf>
    <xf numFmtId="0" fontId="10" fillId="6" borderId="13" xfId="0" applyFont="1" applyFill="1" applyBorder="1" applyAlignment="1">
      <alignment horizontal="center"/>
    </xf>
    <xf numFmtId="0" fontId="10" fillId="6" borderId="14" xfId="0" applyFont="1" applyFill="1" applyBorder="1" applyAlignment="1">
      <alignment horizontal="center"/>
    </xf>
    <xf numFmtId="0" fontId="10" fillId="6" borderId="15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11" fillId="21" borderId="10" xfId="0" applyFont="1" applyFill="1" applyBorder="1" applyAlignment="1">
      <alignment/>
    </xf>
    <xf numFmtId="0" fontId="11" fillId="21" borderId="17" xfId="0" applyFont="1" applyFill="1" applyBorder="1" applyAlignment="1">
      <alignment/>
    </xf>
    <xf numFmtId="0" fontId="11" fillId="3" borderId="17" xfId="0" applyFont="1" applyFill="1" applyBorder="1" applyAlignment="1">
      <alignment/>
    </xf>
    <xf numFmtId="0" fontId="11" fillId="3" borderId="10" xfId="0" applyFont="1" applyFill="1" applyBorder="1" applyAlignment="1">
      <alignment/>
    </xf>
    <xf numFmtId="0" fontId="11" fillId="5" borderId="21" xfId="0" applyFont="1" applyFill="1" applyBorder="1" applyAlignment="1">
      <alignment/>
    </xf>
    <xf numFmtId="0" fontId="11" fillId="5" borderId="17" xfId="0" applyFont="1" applyFill="1" applyBorder="1" applyAlignment="1">
      <alignment/>
    </xf>
    <xf numFmtId="0" fontId="11" fillId="5" borderId="25" xfId="0" applyFont="1" applyFill="1" applyBorder="1" applyAlignment="1">
      <alignment/>
    </xf>
    <xf numFmtId="0" fontId="11" fillId="15" borderId="10" xfId="0" applyFont="1" applyFill="1" applyBorder="1" applyAlignment="1">
      <alignment/>
    </xf>
    <xf numFmtId="0" fontId="11" fillId="15" borderId="29" xfId="0" applyFont="1" applyFill="1" applyBorder="1" applyAlignment="1">
      <alignment/>
    </xf>
    <xf numFmtId="0" fontId="11" fillId="6" borderId="21" xfId="0" applyFont="1" applyFill="1" applyBorder="1" applyAlignment="1">
      <alignment/>
    </xf>
    <xf numFmtId="0" fontId="11" fillId="6" borderId="17" xfId="0" applyFont="1" applyFill="1" applyBorder="1" applyAlignment="1">
      <alignment/>
    </xf>
    <xf numFmtId="0" fontId="11" fillId="6" borderId="25" xfId="0" applyFont="1" applyFill="1" applyBorder="1" applyAlignment="1">
      <alignment/>
    </xf>
    <xf numFmtId="0" fontId="11" fillId="18" borderId="10" xfId="0" applyFont="1" applyFill="1" applyBorder="1" applyAlignment="1">
      <alignment/>
    </xf>
    <xf numFmtId="0" fontId="11" fillId="18" borderId="17" xfId="0" applyFont="1" applyFill="1" applyBorder="1" applyAlignment="1">
      <alignment/>
    </xf>
    <xf numFmtId="0" fontId="11" fillId="22" borderId="21" xfId="0" applyFont="1" applyFill="1" applyBorder="1" applyAlignment="1">
      <alignment/>
    </xf>
    <xf numFmtId="0" fontId="11" fillId="19" borderId="29" xfId="0" applyFont="1" applyFill="1" applyBorder="1" applyAlignment="1">
      <alignment/>
    </xf>
    <xf numFmtId="0" fontId="11" fillId="8" borderId="21" xfId="0" applyFont="1" applyFill="1" applyBorder="1" applyAlignment="1">
      <alignment/>
    </xf>
    <xf numFmtId="0" fontId="11" fillId="8" borderId="17" xfId="0" applyFont="1" applyFill="1" applyBorder="1" applyAlignment="1">
      <alignment/>
    </xf>
    <xf numFmtId="0" fontId="11" fillId="8" borderId="25" xfId="0" applyFont="1" applyFill="1" applyBorder="1" applyAlignment="1">
      <alignment/>
    </xf>
    <xf numFmtId="0" fontId="11" fillId="20" borderId="10" xfId="0" applyFont="1" applyFill="1" applyBorder="1" applyAlignment="1">
      <alignment/>
    </xf>
    <xf numFmtId="0" fontId="11" fillId="20" borderId="29" xfId="0" applyFont="1" applyFill="1" applyBorder="1" applyAlignment="1">
      <alignment/>
    </xf>
    <xf numFmtId="0" fontId="8" fillId="0" borderId="23" xfId="0" applyFont="1" applyFill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 vertical="center"/>
    </xf>
    <xf numFmtId="0" fontId="13" fillId="0" borderId="37" xfId="0" applyFont="1" applyBorder="1" applyAlignment="1">
      <alignment/>
    </xf>
    <xf numFmtId="0" fontId="13" fillId="0" borderId="0" xfId="0" applyFont="1" applyAlignment="1">
      <alignment/>
    </xf>
    <xf numFmtId="0" fontId="0" fillId="0" borderId="54" xfId="0" applyBorder="1" applyAlignment="1">
      <alignment horizontal="center" vertical="center"/>
    </xf>
    <xf numFmtId="0" fontId="14" fillId="0" borderId="0" xfId="0" applyFont="1" applyAlignment="1">
      <alignment/>
    </xf>
    <xf numFmtId="0" fontId="15" fillId="0" borderId="42" xfId="0" applyFont="1" applyBorder="1" applyAlignment="1">
      <alignment/>
    </xf>
    <xf numFmtId="0" fontId="15" fillId="0" borderId="55" xfId="0" applyFont="1" applyBorder="1" applyAlignment="1">
      <alignment/>
    </xf>
    <xf numFmtId="0" fontId="15" fillId="0" borderId="37" xfId="0" applyFont="1" applyBorder="1" applyAlignment="1">
      <alignment/>
    </xf>
    <xf numFmtId="0" fontId="15" fillId="0" borderId="47" xfId="0" applyFont="1" applyBorder="1" applyAlignment="1">
      <alignment/>
    </xf>
    <xf numFmtId="0" fontId="15" fillId="0" borderId="56" xfId="0" applyFont="1" applyBorder="1" applyAlignment="1">
      <alignment/>
    </xf>
    <xf numFmtId="0" fontId="15" fillId="0" borderId="41" xfId="0" applyFont="1" applyBorder="1" applyAlignment="1">
      <alignment/>
    </xf>
    <xf numFmtId="0" fontId="15" fillId="0" borderId="10" xfId="0" applyFont="1" applyBorder="1" applyAlignment="1">
      <alignment/>
    </xf>
    <xf numFmtId="0" fontId="15" fillId="0" borderId="57" xfId="0" applyFont="1" applyBorder="1" applyAlignment="1">
      <alignment/>
    </xf>
    <xf numFmtId="0" fontId="0" fillId="0" borderId="47" xfId="0" applyBorder="1" applyAlignment="1">
      <alignment/>
    </xf>
    <xf numFmtId="0" fontId="15" fillId="0" borderId="42" xfId="0" applyFont="1" applyBorder="1" applyAlignment="1">
      <alignment horizontal="center" vertical="center"/>
    </xf>
    <xf numFmtId="0" fontId="16" fillId="0" borderId="58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5" fillId="0" borderId="59" xfId="0" applyFont="1" applyBorder="1" applyAlignment="1">
      <alignment/>
    </xf>
    <xf numFmtId="0" fontId="15" fillId="0" borderId="60" xfId="0" applyFont="1" applyBorder="1" applyAlignment="1">
      <alignment/>
    </xf>
    <xf numFmtId="0" fontId="8" fillId="0" borderId="59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/>
    </xf>
    <xf numFmtId="0" fontId="8" fillId="0" borderId="62" xfId="0" applyFont="1" applyBorder="1" applyAlignment="1">
      <alignment horizontal="center"/>
    </xf>
    <xf numFmtId="0" fontId="8" fillId="0" borderId="46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42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5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/>
    </xf>
    <xf numFmtId="0" fontId="8" fillId="0" borderId="52" xfId="0" applyFont="1" applyBorder="1" applyAlignment="1">
      <alignment horizontal="center"/>
    </xf>
    <xf numFmtId="0" fontId="8" fillId="0" borderId="63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/>
    </xf>
    <xf numFmtId="0" fontId="8" fillId="0" borderId="65" xfId="0" applyFont="1" applyBorder="1" applyAlignment="1">
      <alignment horizontal="center"/>
    </xf>
    <xf numFmtId="0" fontId="8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/>
    </xf>
    <xf numFmtId="0" fontId="8" fillId="0" borderId="49" xfId="0" applyFont="1" applyBorder="1" applyAlignment="1">
      <alignment horizontal="center"/>
    </xf>
    <xf numFmtId="0" fontId="8" fillId="0" borderId="60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/>
    </xf>
    <xf numFmtId="0" fontId="8" fillId="0" borderId="47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2" fontId="35" fillId="0" borderId="0" xfId="0" applyNumberFormat="1" applyFont="1" applyAlignment="1">
      <alignment/>
    </xf>
    <xf numFmtId="3" fontId="36" fillId="0" borderId="67" xfId="0" applyNumberFormat="1" applyFont="1" applyBorder="1" applyAlignment="1">
      <alignment/>
    </xf>
    <xf numFmtId="0" fontId="0" fillId="0" borderId="68" xfId="0" applyBorder="1" applyAlignment="1">
      <alignment/>
    </xf>
    <xf numFmtId="0" fontId="36" fillId="0" borderId="69" xfId="0" applyFont="1" applyBorder="1" applyAlignment="1">
      <alignment horizontal="center" vertical="center"/>
    </xf>
    <xf numFmtId="0" fontId="36" fillId="0" borderId="40" xfId="0" applyFont="1" applyBorder="1" applyAlignment="1">
      <alignment horizontal="center" vertical="center"/>
    </xf>
    <xf numFmtId="0" fontId="36" fillId="0" borderId="70" xfId="0" applyFont="1" applyBorder="1" applyAlignment="1">
      <alignment horizontal="center" vertical="center"/>
    </xf>
    <xf numFmtId="0" fontId="36" fillId="0" borderId="48" xfId="0" applyFont="1" applyFill="1" applyBorder="1" applyAlignment="1">
      <alignment horizontal="center" vertical="center"/>
    </xf>
    <xf numFmtId="0" fontId="36" fillId="0" borderId="4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7" fillId="0" borderId="42" xfId="0" applyFont="1" applyBorder="1" applyAlignment="1">
      <alignment horizontal="center" vertical="center"/>
    </xf>
    <xf numFmtId="0" fontId="35" fillId="0" borderId="71" xfId="0" applyFont="1" applyBorder="1" applyAlignment="1">
      <alignment horizontal="center" vertical="center"/>
    </xf>
    <xf numFmtId="0" fontId="35" fillId="0" borderId="61" xfId="0" applyFont="1" applyBorder="1" applyAlignment="1">
      <alignment horizontal="center"/>
    </xf>
    <xf numFmtId="0" fontId="35" fillId="0" borderId="72" xfId="0" applyFont="1" applyBorder="1" applyAlignment="1">
      <alignment horizontal="center"/>
    </xf>
    <xf numFmtId="0" fontId="35" fillId="0" borderId="10" xfId="0" applyFont="1" applyFill="1" applyBorder="1" applyAlignment="1">
      <alignment/>
    </xf>
    <xf numFmtId="0" fontId="35" fillId="0" borderId="10" xfId="0" applyFont="1" applyBorder="1" applyAlignment="1">
      <alignment/>
    </xf>
    <xf numFmtId="2" fontId="35" fillId="0" borderId="10" xfId="0" applyNumberFormat="1" applyFont="1" applyBorder="1" applyAlignment="1">
      <alignment/>
    </xf>
    <xf numFmtId="0" fontId="35" fillId="0" borderId="73" xfId="0" applyFont="1" applyBorder="1" applyAlignment="1">
      <alignment horizontal="center" vertical="center"/>
    </xf>
    <xf numFmtId="2" fontId="35" fillId="0" borderId="74" xfId="0" applyNumberFormat="1" applyFont="1" applyBorder="1" applyAlignment="1">
      <alignment/>
    </xf>
    <xf numFmtId="0" fontId="35" fillId="0" borderId="17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/>
    </xf>
    <xf numFmtId="0" fontId="35" fillId="0" borderId="75" xfId="0" applyFont="1" applyBorder="1" applyAlignment="1">
      <alignment horizontal="center"/>
    </xf>
    <xf numFmtId="0" fontId="35" fillId="0" borderId="17" xfId="0" applyFont="1" applyFill="1" applyBorder="1" applyAlignment="1">
      <alignment/>
    </xf>
    <xf numFmtId="0" fontId="35" fillId="0" borderId="17" xfId="0" applyFont="1" applyBorder="1" applyAlignment="1">
      <alignment/>
    </xf>
    <xf numFmtId="2" fontId="35" fillId="0" borderId="17" xfId="0" applyNumberFormat="1" applyFont="1" applyBorder="1" applyAlignment="1">
      <alignment/>
    </xf>
    <xf numFmtId="2" fontId="35" fillId="0" borderId="76" xfId="0" applyNumberFormat="1" applyFont="1" applyBorder="1" applyAlignment="1">
      <alignment/>
    </xf>
    <xf numFmtId="0" fontId="35" fillId="0" borderId="77" xfId="0" applyFont="1" applyBorder="1" applyAlignment="1">
      <alignment horizontal="center" vertical="center"/>
    </xf>
    <xf numFmtId="2" fontId="35" fillId="0" borderId="78" xfId="0" applyNumberFormat="1" applyFont="1" applyBorder="1" applyAlignment="1">
      <alignment/>
    </xf>
    <xf numFmtId="0" fontId="35" fillId="0" borderId="79" xfId="0" applyFont="1" applyBorder="1" applyAlignment="1">
      <alignment horizontal="center" vertical="center"/>
    </xf>
    <xf numFmtId="2" fontId="35" fillId="0" borderId="80" xfId="0" applyNumberFormat="1" applyFont="1" applyBorder="1" applyAlignment="1">
      <alignment/>
    </xf>
    <xf numFmtId="0" fontId="35" fillId="0" borderId="75" xfId="0" applyFont="1" applyBorder="1" applyAlignment="1">
      <alignment horizontal="center" vertical="center"/>
    </xf>
    <xf numFmtId="2" fontId="35" fillId="0" borderId="81" xfId="0" applyNumberFormat="1" applyFont="1" applyBorder="1" applyAlignment="1">
      <alignment/>
    </xf>
    <xf numFmtId="0" fontId="35" fillId="0" borderId="11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/>
    </xf>
    <xf numFmtId="0" fontId="35" fillId="0" borderId="73" xfId="0" applyFont="1" applyBorder="1" applyAlignment="1">
      <alignment horizontal="center"/>
    </xf>
    <xf numFmtId="0" fontId="35" fillId="0" borderId="82" xfId="0" applyFont="1" applyBorder="1" applyAlignment="1">
      <alignment horizontal="center" vertical="center"/>
    </xf>
    <xf numFmtId="0" fontId="35" fillId="0" borderId="40" xfId="0" applyFont="1" applyBorder="1" applyAlignment="1">
      <alignment horizontal="center"/>
    </xf>
    <xf numFmtId="0" fontId="35" fillId="0" borderId="70" xfId="0" applyFont="1" applyBorder="1" applyAlignment="1">
      <alignment horizontal="center"/>
    </xf>
    <xf numFmtId="0" fontId="35" fillId="0" borderId="40" xfId="0" applyFont="1" applyFill="1" applyBorder="1" applyAlignment="1">
      <alignment/>
    </xf>
    <xf numFmtId="0" fontId="35" fillId="0" borderId="40" xfId="0" applyFont="1" applyBorder="1" applyAlignment="1">
      <alignment/>
    </xf>
    <xf numFmtId="2" fontId="35" fillId="0" borderId="40" xfId="0" applyNumberFormat="1" applyFont="1" applyBorder="1" applyAlignment="1">
      <alignment/>
    </xf>
    <xf numFmtId="0" fontId="35" fillId="0" borderId="70" xfId="0" applyFont="1" applyBorder="1" applyAlignment="1">
      <alignment horizontal="center" vertical="center"/>
    </xf>
    <xf numFmtId="0" fontId="35" fillId="0" borderId="17" xfId="0" applyFont="1" applyFill="1" applyBorder="1" applyAlignment="1">
      <alignment horizontal="center"/>
    </xf>
    <xf numFmtId="0" fontId="35" fillId="0" borderId="83" xfId="0" applyFont="1" applyBorder="1" applyAlignment="1">
      <alignment horizontal="center" vertical="center"/>
    </xf>
    <xf numFmtId="0" fontId="35" fillId="0" borderId="38" xfId="0" applyFont="1" applyBorder="1" applyAlignment="1">
      <alignment horizontal="center"/>
    </xf>
    <xf numFmtId="0" fontId="35" fillId="0" borderId="84" xfId="0" applyFont="1" applyBorder="1" applyAlignment="1">
      <alignment horizontal="center"/>
    </xf>
    <xf numFmtId="0" fontId="35" fillId="0" borderId="38" xfId="0" applyFont="1" applyFill="1" applyBorder="1" applyAlignment="1">
      <alignment/>
    </xf>
    <xf numFmtId="0" fontId="35" fillId="0" borderId="38" xfId="0" applyFont="1" applyBorder="1" applyAlignment="1">
      <alignment/>
    </xf>
    <xf numFmtId="2" fontId="35" fillId="0" borderId="38" xfId="0" applyNumberFormat="1" applyFont="1" applyBorder="1" applyAlignment="1">
      <alignment/>
    </xf>
    <xf numFmtId="0" fontId="35" fillId="0" borderId="84" xfId="0" applyFont="1" applyBorder="1" applyAlignment="1">
      <alignment horizontal="center" vertical="center"/>
    </xf>
    <xf numFmtId="2" fontId="35" fillId="0" borderId="85" xfId="0" applyNumberFormat="1" applyFont="1" applyBorder="1" applyAlignment="1">
      <alignment/>
    </xf>
    <xf numFmtId="0" fontId="35" fillId="0" borderId="86" xfId="0" applyFont="1" applyBorder="1" applyAlignment="1">
      <alignment horizontal="center" vertical="center"/>
    </xf>
    <xf numFmtId="0" fontId="35" fillId="0" borderId="48" xfId="0" applyFont="1" applyBorder="1" applyAlignment="1">
      <alignment horizontal="center"/>
    </xf>
    <xf numFmtId="0" fontId="35" fillId="0" borderId="87" xfId="0" applyFont="1" applyBorder="1" applyAlignment="1">
      <alignment horizontal="center"/>
    </xf>
    <xf numFmtId="0" fontId="35" fillId="0" borderId="48" xfId="0" applyFont="1" applyFill="1" applyBorder="1" applyAlignment="1">
      <alignment/>
    </xf>
    <xf numFmtId="0" fontId="35" fillId="0" borderId="48" xfId="0" applyFont="1" applyBorder="1" applyAlignment="1">
      <alignment/>
    </xf>
    <xf numFmtId="2" fontId="35" fillId="0" borderId="48" xfId="0" applyNumberFormat="1" applyFont="1" applyBorder="1" applyAlignment="1">
      <alignment/>
    </xf>
    <xf numFmtId="0" fontId="35" fillId="0" borderId="87" xfId="0" applyFont="1" applyBorder="1" applyAlignment="1">
      <alignment horizontal="center" vertical="center"/>
    </xf>
    <xf numFmtId="2" fontId="35" fillId="0" borderId="67" xfId="0" applyNumberFormat="1" applyFont="1" applyBorder="1" applyAlignment="1">
      <alignment/>
    </xf>
    <xf numFmtId="0" fontId="35" fillId="0" borderId="48" xfId="0" applyFont="1" applyBorder="1" applyAlignment="1">
      <alignment horizontal="center"/>
    </xf>
    <xf numFmtId="0" fontId="35" fillId="0" borderId="87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/>
    </xf>
    <xf numFmtId="0" fontId="35" fillId="0" borderId="0" xfId="0" applyFont="1" applyFill="1" applyBorder="1" applyAlignment="1">
      <alignment/>
    </xf>
    <xf numFmtId="0" fontId="35" fillId="0" borderId="0" xfId="0" applyFont="1" applyBorder="1" applyAlignment="1">
      <alignment/>
    </xf>
    <xf numFmtId="2" fontId="35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35" fillId="0" borderId="0" xfId="0" applyFont="1" applyBorder="1" applyAlignment="1">
      <alignment horizontal="center" vertical="center"/>
    </xf>
    <xf numFmtId="0" fontId="35" fillId="0" borderId="88" xfId="0" applyFont="1" applyBorder="1" applyAlignment="1">
      <alignment horizontal="center" vertical="center"/>
    </xf>
    <xf numFmtId="2" fontId="35" fillId="0" borderId="89" xfId="0" applyNumberFormat="1" applyFont="1" applyBorder="1" applyAlignment="1">
      <alignment/>
    </xf>
    <xf numFmtId="0" fontId="38" fillId="0" borderId="40" xfId="0" applyFont="1" applyFill="1" applyBorder="1" applyAlignment="1">
      <alignment/>
    </xf>
    <xf numFmtId="0" fontId="38" fillId="0" borderId="40" xfId="0" applyFont="1" applyBorder="1" applyAlignment="1">
      <alignment/>
    </xf>
    <xf numFmtId="0" fontId="38" fillId="0" borderId="17" xfId="0" applyFont="1" applyFill="1" applyBorder="1" applyAlignment="1">
      <alignment/>
    </xf>
    <xf numFmtId="0" fontId="38" fillId="0" borderId="17" xfId="0" applyFont="1" applyBorder="1" applyAlignment="1">
      <alignment/>
    </xf>
    <xf numFmtId="0" fontId="38" fillId="0" borderId="38" xfId="0" applyFont="1" applyFill="1" applyBorder="1" applyAlignment="1">
      <alignment/>
    </xf>
    <xf numFmtId="0" fontId="38" fillId="0" borderId="38" xfId="0" applyFont="1" applyBorder="1" applyAlignment="1">
      <alignment/>
    </xf>
    <xf numFmtId="0" fontId="38" fillId="0" borderId="10" xfId="0" applyFont="1" applyFill="1" applyBorder="1" applyAlignment="1">
      <alignment/>
    </xf>
    <xf numFmtId="0" fontId="38" fillId="0" borderId="10" xfId="0" applyFont="1" applyBorder="1" applyAlignment="1">
      <alignment/>
    </xf>
    <xf numFmtId="0" fontId="35" fillId="0" borderId="51" xfId="0" applyFont="1" applyBorder="1" applyAlignment="1">
      <alignment horizontal="center" vertical="center"/>
    </xf>
    <xf numFmtId="0" fontId="35" fillId="0" borderId="51" xfId="0" applyFont="1" applyBorder="1" applyAlignment="1">
      <alignment horizontal="center"/>
    </xf>
    <xf numFmtId="0" fontId="35" fillId="0" borderId="88" xfId="0" applyFont="1" applyBorder="1" applyAlignment="1">
      <alignment horizontal="center"/>
    </xf>
    <xf numFmtId="0" fontId="38" fillId="0" borderId="51" xfId="0" applyFont="1" applyFill="1" applyBorder="1" applyAlignment="1">
      <alignment/>
    </xf>
    <xf numFmtId="0" fontId="38" fillId="0" borderId="51" xfId="0" applyFont="1" applyBorder="1" applyAlignment="1">
      <alignment/>
    </xf>
    <xf numFmtId="2" fontId="35" fillId="0" borderId="51" xfId="0" applyNumberFormat="1" applyFont="1" applyBorder="1" applyAlignment="1">
      <alignment/>
    </xf>
    <xf numFmtId="0" fontId="35" fillId="0" borderId="48" xfId="0" applyFont="1" applyFill="1" applyBorder="1" applyAlignment="1">
      <alignment horizontal="center" vertical="center"/>
    </xf>
    <xf numFmtId="0" fontId="38" fillId="0" borderId="48" xfId="0" applyFont="1" applyFill="1" applyBorder="1" applyAlignment="1">
      <alignment/>
    </xf>
    <xf numFmtId="0" fontId="38" fillId="0" borderId="48" xfId="0" applyFont="1" applyBorder="1" applyAlignment="1">
      <alignment/>
    </xf>
    <xf numFmtId="0" fontId="35" fillId="0" borderId="87" xfId="0" applyFont="1" applyFill="1" applyBorder="1" applyAlignment="1">
      <alignment horizontal="center" vertical="center"/>
    </xf>
    <xf numFmtId="0" fontId="35" fillId="0" borderId="40" xfId="0" applyFont="1" applyBorder="1" applyAlignment="1">
      <alignment horizontal="center"/>
    </xf>
    <xf numFmtId="0" fontId="35" fillId="0" borderId="70" xfId="0" applyFont="1" applyBorder="1" applyAlignment="1">
      <alignment horizontal="center"/>
    </xf>
    <xf numFmtId="0" fontId="35" fillId="0" borderId="70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/>
    </xf>
    <xf numFmtId="0" fontId="35" fillId="0" borderId="75" xfId="0" applyFont="1" applyBorder="1" applyAlignment="1">
      <alignment horizontal="center"/>
    </xf>
    <xf numFmtId="0" fontId="35" fillId="0" borderId="73" xfId="0" applyFont="1" applyBorder="1" applyAlignment="1">
      <alignment horizontal="center" vertical="center"/>
    </xf>
    <xf numFmtId="0" fontId="35" fillId="0" borderId="77" xfId="0" applyFont="1" applyBorder="1" applyAlignment="1">
      <alignment horizontal="center" vertical="center"/>
    </xf>
    <xf numFmtId="0" fontId="35" fillId="0" borderId="79" xfId="0" applyFont="1" applyBorder="1" applyAlignment="1">
      <alignment horizontal="center" vertical="center"/>
    </xf>
    <xf numFmtId="0" fontId="35" fillId="0" borderId="75" xfId="0" applyFont="1" applyBorder="1" applyAlignment="1">
      <alignment horizontal="center" vertical="center"/>
    </xf>
    <xf numFmtId="0" fontId="35" fillId="0" borderId="38" xfId="0" applyFont="1" applyBorder="1" applyAlignment="1">
      <alignment horizontal="center"/>
    </xf>
    <xf numFmtId="0" fontId="35" fillId="0" borderId="84" xfId="0" applyFont="1" applyBorder="1" applyAlignment="1">
      <alignment horizontal="center"/>
    </xf>
    <xf numFmtId="0" fontId="35" fillId="0" borderId="84" xfId="0" applyFont="1" applyBorder="1" applyAlignment="1">
      <alignment horizontal="center" vertical="center"/>
    </xf>
    <xf numFmtId="0" fontId="35" fillId="0" borderId="69" xfId="0" applyFont="1" applyBorder="1" applyAlignment="1">
      <alignment horizontal="center" vertical="center"/>
    </xf>
    <xf numFmtId="0" fontId="35" fillId="0" borderId="69" xfId="0" applyFont="1" applyBorder="1" applyAlignment="1">
      <alignment horizontal="center"/>
    </xf>
    <xf numFmtId="0" fontId="38" fillId="0" borderId="69" xfId="0" applyFont="1" applyFill="1" applyBorder="1" applyAlignment="1">
      <alignment/>
    </xf>
    <xf numFmtId="0" fontId="38" fillId="0" borderId="69" xfId="0" applyFont="1" applyBorder="1" applyAlignment="1">
      <alignment/>
    </xf>
    <xf numFmtId="2" fontId="35" fillId="0" borderId="69" xfId="0" applyNumberFormat="1" applyFont="1" applyBorder="1" applyAlignment="1">
      <alignment/>
    </xf>
    <xf numFmtId="0" fontId="35" fillId="0" borderId="0" xfId="0" applyFont="1" applyBorder="1" applyAlignment="1">
      <alignment horizontal="center"/>
    </xf>
    <xf numFmtId="0" fontId="38" fillId="0" borderId="0" xfId="0" applyFont="1" applyFill="1" applyBorder="1" applyAlignment="1">
      <alignment/>
    </xf>
    <xf numFmtId="0" fontId="38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35" fillId="0" borderId="87" xfId="0" applyFont="1" applyBorder="1" applyAlignment="1">
      <alignment horizontal="center"/>
    </xf>
    <xf numFmtId="0" fontId="35" fillId="0" borderId="51" xfId="0" applyFont="1" applyBorder="1" applyAlignment="1">
      <alignment horizontal="center"/>
    </xf>
    <xf numFmtId="0" fontId="35" fillId="0" borderId="88" xfId="0" applyFont="1" applyBorder="1" applyAlignment="1">
      <alignment horizontal="center"/>
    </xf>
    <xf numFmtId="0" fontId="35" fillId="0" borderId="88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/>
    </xf>
    <xf numFmtId="0" fontId="35" fillId="0" borderId="73" xfId="0" applyFont="1" applyBorder="1" applyAlignment="1">
      <alignment horizontal="center"/>
    </xf>
    <xf numFmtId="0" fontId="35" fillId="0" borderId="69" xfId="0" applyFont="1" applyBorder="1" applyAlignment="1">
      <alignment horizontal="center" vertical="center"/>
    </xf>
    <xf numFmtId="0" fontId="35" fillId="0" borderId="69" xfId="0" applyFont="1" applyBorder="1" applyAlignment="1">
      <alignment horizontal="center"/>
    </xf>
    <xf numFmtId="0" fontId="35" fillId="0" borderId="90" xfId="0" applyFont="1" applyBorder="1" applyAlignment="1">
      <alignment/>
    </xf>
    <xf numFmtId="2" fontId="35" fillId="0" borderId="90" xfId="0" applyNumberFormat="1" applyFont="1" applyBorder="1" applyAlignment="1">
      <alignment/>
    </xf>
    <xf numFmtId="0" fontId="1" fillId="0" borderId="90" xfId="0" applyFont="1" applyBorder="1" applyAlignment="1">
      <alignment/>
    </xf>
    <xf numFmtId="0" fontId="35" fillId="0" borderId="0" xfId="0" applyFont="1" applyAlignment="1">
      <alignment/>
    </xf>
    <xf numFmtId="2" fontId="1" fillId="0" borderId="0" xfId="0" applyNumberFormat="1" applyFont="1" applyAlignment="1">
      <alignment/>
    </xf>
    <xf numFmtId="0" fontId="36" fillId="0" borderId="87" xfId="0" applyFont="1" applyBorder="1" applyAlignment="1">
      <alignment horizontal="center" vertical="center"/>
    </xf>
    <xf numFmtId="0" fontId="36" fillId="0" borderId="90" xfId="0" applyFont="1" applyBorder="1" applyAlignment="1">
      <alignment horizontal="center" vertical="center"/>
    </xf>
    <xf numFmtId="0" fontId="35" fillId="0" borderId="64" xfId="0" applyFont="1" applyBorder="1" applyAlignment="1">
      <alignment horizontal="center"/>
    </xf>
    <xf numFmtId="0" fontId="35" fillId="0" borderId="77" xfId="0" applyFont="1" applyBorder="1" applyAlignment="1">
      <alignment horizontal="center"/>
    </xf>
    <xf numFmtId="0" fontId="38" fillId="0" borderId="64" xfId="0" applyFont="1" applyFill="1" applyBorder="1" applyAlignment="1">
      <alignment/>
    </xf>
    <xf numFmtId="0" fontId="38" fillId="0" borderId="64" xfId="0" applyFont="1" applyBorder="1" applyAlignment="1">
      <alignment/>
    </xf>
    <xf numFmtId="2" fontId="35" fillId="0" borderId="64" xfId="0" applyNumberFormat="1" applyFont="1" applyBorder="1" applyAlignment="1">
      <alignment/>
    </xf>
    <xf numFmtId="0" fontId="11" fillId="0" borderId="59" xfId="0" applyFont="1" applyBorder="1" applyAlignment="1">
      <alignment/>
    </xf>
    <xf numFmtId="0" fontId="11" fillId="0" borderId="60" xfId="0" applyFont="1" applyBorder="1" applyAlignment="1">
      <alignment/>
    </xf>
    <xf numFmtId="0" fontId="11" fillId="0" borderId="42" xfId="0" applyFont="1" applyBorder="1" applyAlignment="1">
      <alignment/>
    </xf>
    <xf numFmtId="0" fontId="11" fillId="0" borderId="37" xfId="0" applyFont="1" applyBorder="1" applyAlignment="1">
      <alignment/>
    </xf>
    <xf numFmtId="0" fontId="11" fillId="0" borderId="47" xfId="0" applyFont="1" applyBorder="1" applyAlignment="1">
      <alignment/>
    </xf>
    <xf numFmtId="0" fontId="40" fillId="0" borderId="37" xfId="0" applyFont="1" applyBorder="1" applyAlignment="1">
      <alignment/>
    </xf>
    <xf numFmtId="0" fontId="11" fillId="0" borderId="47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47" xfId="0" applyFont="1" applyBorder="1" applyAlignment="1">
      <alignment horizontal="center" vertical="center"/>
    </xf>
    <xf numFmtId="0" fontId="11" fillId="0" borderId="69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11" fillId="0" borderId="54" xfId="0" applyFont="1" applyBorder="1" applyAlignment="1">
      <alignment/>
    </xf>
    <xf numFmtId="0" fontId="11" fillId="0" borderId="58" xfId="0" applyFont="1" applyBorder="1" applyAlignment="1">
      <alignment/>
    </xf>
    <xf numFmtId="0" fontId="11" fillId="0" borderId="91" xfId="0" applyFont="1" applyBorder="1" applyAlignment="1">
      <alignment/>
    </xf>
    <xf numFmtId="2" fontId="10" fillId="0" borderId="57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 horizontal="center" vertical="center"/>
    </xf>
    <xf numFmtId="0" fontId="35" fillId="0" borderId="40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/>
    </xf>
    <xf numFmtId="0" fontId="35" fillId="0" borderId="51" xfId="0" applyFont="1" applyBorder="1" applyAlignment="1">
      <alignment horizontal="center" vertical="center"/>
    </xf>
    <xf numFmtId="0" fontId="0" fillId="0" borderId="54" xfId="0" applyFont="1" applyBorder="1" applyAlignment="1">
      <alignment/>
    </xf>
    <xf numFmtId="0" fontId="35" fillId="0" borderId="38" xfId="0" applyFont="1" applyBorder="1" applyAlignment="1">
      <alignment horizontal="center" vertical="center"/>
    </xf>
    <xf numFmtId="0" fontId="11" fillId="0" borderId="57" xfId="0" applyFont="1" applyBorder="1" applyAlignment="1">
      <alignment/>
    </xf>
    <xf numFmtId="0" fontId="35" fillId="0" borderId="48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5" fillId="0" borderId="40" xfId="0" applyFont="1" applyBorder="1" applyAlignment="1">
      <alignment horizontal="center" vertical="center"/>
    </xf>
    <xf numFmtId="0" fontId="35" fillId="0" borderId="38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32" fillId="0" borderId="87" xfId="0" applyFont="1" applyBorder="1" applyAlignment="1">
      <alignment horizontal="center" vertical="center"/>
    </xf>
    <xf numFmtId="0" fontId="35" fillId="0" borderId="73" xfId="0" applyFont="1" applyFill="1" applyBorder="1" applyAlignment="1">
      <alignment horizontal="center" vertical="center"/>
    </xf>
    <xf numFmtId="0" fontId="10" fillId="6" borderId="12" xfId="0" applyFont="1" applyFill="1" applyBorder="1" applyAlignment="1">
      <alignment horizontal="center" vertical="center"/>
    </xf>
    <xf numFmtId="0" fontId="12" fillId="15" borderId="10" xfId="0" applyFont="1" applyFill="1" applyBorder="1" applyAlignment="1">
      <alignment horizontal="center" vertical="center" textRotation="90"/>
    </xf>
    <xf numFmtId="0" fontId="12" fillId="20" borderId="10" xfId="0" applyFont="1" applyFill="1" applyBorder="1" applyAlignment="1">
      <alignment horizontal="center" vertical="center" textRotation="90"/>
    </xf>
    <xf numFmtId="0" fontId="12" fillId="20" borderId="25" xfId="0" applyFont="1" applyFill="1" applyBorder="1" applyAlignment="1">
      <alignment horizontal="center" vertical="center" textRotation="90"/>
    </xf>
    <xf numFmtId="0" fontId="12" fillId="8" borderId="21" xfId="0" applyFont="1" applyFill="1" applyBorder="1" applyAlignment="1">
      <alignment horizontal="center" vertical="center" textRotation="90"/>
    </xf>
    <xf numFmtId="0" fontId="12" fillId="8" borderId="10" xfId="0" applyFont="1" applyFill="1" applyBorder="1" applyAlignment="1">
      <alignment horizontal="center" vertical="center" textRotation="90"/>
    </xf>
    <xf numFmtId="0" fontId="12" fillId="8" borderId="25" xfId="0" applyFont="1" applyFill="1" applyBorder="1" applyAlignment="1">
      <alignment horizontal="center" vertical="center" textRotation="90"/>
    </xf>
    <xf numFmtId="0" fontId="12" fillId="19" borderId="64" xfId="0" applyFont="1" applyFill="1" applyBorder="1" applyAlignment="1">
      <alignment horizontal="center" vertical="center" textRotation="90"/>
    </xf>
    <xf numFmtId="0" fontId="12" fillId="19" borderId="10" xfId="0" applyFont="1" applyFill="1" applyBorder="1" applyAlignment="1">
      <alignment horizontal="center" vertical="center" textRotation="90"/>
    </xf>
    <xf numFmtId="0" fontId="12" fillId="18" borderId="10" xfId="0" applyFont="1" applyFill="1" applyBorder="1" applyAlignment="1">
      <alignment horizontal="center" vertical="center" textRotation="90"/>
    </xf>
    <xf numFmtId="0" fontId="12" fillId="6" borderId="21" xfId="0" applyFont="1" applyFill="1" applyBorder="1" applyAlignment="1">
      <alignment horizontal="center" vertical="center" textRotation="90"/>
    </xf>
    <xf numFmtId="0" fontId="12" fillId="6" borderId="10" xfId="0" applyFont="1" applyFill="1" applyBorder="1" applyAlignment="1">
      <alignment horizontal="center" vertical="center" textRotation="90"/>
    </xf>
    <xf numFmtId="0" fontId="12" fillId="6" borderId="25" xfId="0" applyFont="1" applyFill="1" applyBorder="1" applyAlignment="1">
      <alignment horizontal="center" vertical="center" textRotation="90"/>
    </xf>
    <xf numFmtId="0" fontId="12" fillId="5" borderId="21" xfId="0" applyFont="1" applyFill="1" applyBorder="1" applyAlignment="1">
      <alignment horizontal="center" vertical="center" textRotation="90"/>
    </xf>
    <xf numFmtId="0" fontId="12" fillId="5" borderId="10" xfId="0" applyFont="1" applyFill="1" applyBorder="1" applyAlignment="1">
      <alignment horizontal="center" vertical="center" textRotation="90"/>
    </xf>
    <xf numFmtId="0" fontId="12" fillId="5" borderId="25" xfId="0" applyFont="1" applyFill="1" applyBorder="1" applyAlignment="1">
      <alignment horizontal="center" vertical="center" textRotation="90"/>
    </xf>
    <xf numFmtId="0" fontId="12" fillId="3" borderId="10" xfId="0" applyFont="1" applyFill="1" applyBorder="1" applyAlignment="1">
      <alignment horizontal="center" vertical="center" textRotation="90"/>
    </xf>
    <xf numFmtId="0" fontId="12" fillId="15" borderId="33" xfId="0" applyFont="1" applyFill="1" applyBorder="1" applyAlignment="1">
      <alignment horizontal="center" vertical="center" textRotation="90"/>
    </xf>
    <xf numFmtId="0" fontId="12" fillId="15" borderId="29" xfId="0" applyFont="1" applyFill="1" applyBorder="1" applyAlignment="1">
      <alignment horizontal="center" vertical="center" textRotation="90"/>
    </xf>
    <xf numFmtId="0" fontId="36" fillId="0" borderId="48" xfId="0" applyFont="1" applyBorder="1" applyAlignment="1">
      <alignment horizontal="center" vertical="center"/>
    </xf>
    <xf numFmtId="0" fontId="35" fillId="0" borderId="49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142875</xdr:rowOff>
    </xdr:from>
    <xdr:to>
      <xdr:col>14</xdr:col>
      <xdr:colOff>38100</xdr:colOff>
      <xdr:row>5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42975" y="142875"/>
          <a:ext cx="8810625" cy="933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TABLE 5. Estimates of invertebrate abundance by class: R=rare (less than 10 individuals or colonies observed per sector; C=common (10-50 individuals or colonies per sector), and A=abundant (greater than 50 individuals or colonies per sector).  "I" indicates introduced species.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123825</xdr:rowOff>
    </xdr:from>
    <xdr:to>
      <xdr:col>9</xdr:col>
      <xdr:colOff>752475</xdr:colOff>
      <xdr:row>3</xdr:row>
      <xdr:rowOff>190500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38200" y="123825"/>
          <a:ext cx="9048750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TABLE 7. Reef fish abundance (NO. )and estimated length (size) in cm. by species counted in survey sectors in the vicinity of Kapalama Basin and Honolulu Harbors Piers 24-28. For locations of survey sectors, see Figures 2-6.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219075</xdr:colOff>
      <xdr:row>1</xdr:row>
      <xdr:rowOff>76200</xdr:rowOff>
    </xdr:from>
    <xdr:ext cx="114300" cy="266700"/>
    <xdr:sp>
      <xdr:nvSpPr>
        <xdr:cNvPr id="1" name="TextBox 1"/>
        <xdr:cNvSpPr txBox="1">
          <a:spLocks noChangeArrowheads="1"/>
        </xdr:cNvSpPr>
      </xdr:nvSpPr>
      <xdr:spPr>
        <a:xfrm>
          <a:off x="219075" y="2762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0</xdr:col>
      <xdr:colOff>57150</xdr:colOff>
      <xdr:row>0</xdr:row>
      <xdr:rowOff>190500</xdr:rowOff>
    </xdr:from>
    <xdr:to>
      <xdr:col>9</xdr:col>
      <xdr:colOff>838200</xdr:colOff>
      <xdr:row>4</xdr:row>
      <xdr:rowOff>142875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7150" y="190500"/>
          <a:ext cx="9477375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Futura Bk BT"/>
              <a:ea typeface="Futura Bk BT"/>
              <a:cs typeface="Futura Bk BT"/>
            </a:rPr>
            <a:t>TABLE 10. Calculations of fish biomass by species based on number of fish and estimated length determined during in-situ surveys in the vicinity of the proposed Kapalama Container Terminal in Honolulu Harbor. The length-weight relationship of W=aL</a:t>
          </a:r>
          <a:r>
            <a:rPr lang="en-US" cap="none" sz="1400" b="0" i="0" u="none" baseline="30000">
              <a:solidFill>
                <a:srgbClr val="000000"/>
              </a:solidFill>
              <a:latin typeface="Futura Bk BT"/>
              <a:ea typeface="Futura Bk BT"/>
              <a:cs typeface="Futura Bk BT"/>
            </a:rPr>
            <a:t>b</a:t>
          </a:r>
          <a:r>
            <a:rPr lang="en-US" cap="none" sz="1400" b="0" i="0" u="none" baseline="0">
              <a:solidFill>
                <a:srgbClr val="000000"/>
              </a:solidFill>
              <a:latin typeface="Futura Bk BT"/>
              <a:ea typeface="Futura Bk BT"/>
              <a:cs typeface="Futura Bk BT"/>
            </a:rPr>
            <a:t>, and coefficients a and b are from FishBase.com.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G35" sqref="G35"/>
    </sheetView>
  </sheetViews>
  <sheetFormatPr defaultColWidth="11.00390625" defaultRowHeight="15.75"/>
  <cols>
    <col min="1" max="2" width="12.125" style="0" customWidth="1"/>
    <col min="3" max="3" width="15.875" style="0" customWidth="1"/>
    <col min="4" max="4" width="14.125" style="0" bestFit="1" customWidth="1"/>
    <col min="5" max="5" width="14.125" style="0" customWidth="1"/>
    <col min="6" max="7" width="23.375" style="11" bestFit="1" customWidth="1"/>
    <col min="8" max="8" width="13.125" style="0" customWidth="1"/>
    <col min="9" max="9" width="15.625" style="0" bestFit="1" customWidth="1"/>
    <col min="10" max="10" width="15.625" style="0" customWidth="1"/>
    <col min="11" max="11" width="14.875" style="0" bestFit="1" customWidth="1"/>
  </cols>
  <sheetData>
    <row r="1" spans="1:13" s="1" customFormat="1" ht="15.75">
      <c r="A1" s="1" t="s">
        <v>6</v>
      </c>
      <c r="B1" s="1" t="s">
        <v>0</v>
      </c>
      <c r="C1" s="1" t="s">
        <v>2</v>
      </c>
      <c r="D1" s="1" t="s">
        <v>18</v>
      </c>
      <c r="E1" s="1" t="s">
        <v>66</v>
      </c>
      <c r="F1" s="9" t="s">
        <v>16</v>
      </c>
      <c r="G1" s="9" t="s">
        <v>88</v>
      </c>
      <c r="H1" s="1" t="s">
        <v>17</v>
      </c>
      <c r="I1" s="1" t="s">
        <v>8</v>
      </c>
      <c r="J1" s="1" t="s">
        <v>9</v>
      </c>
      <c r="K1" s="1" t="s">
        <v>7</v>
      </c>
      <c r="L1" s="1" t="s">
        <v>1</v>
      </c>
      <c r="M1" s="1" t="s">
        <v>82</v>
      </c>
    </row>
    <row r="2" spans="1:12" s="3" customFormat="1" ht="15.75">
      <c r="A2" s="2">
        <v>41089</v>
      </c>
      <c r="B2" s="3" t="s">
        <v>13</v>
      </c>
      <c r="C2" s="2" t="s">
        <v>5</v>
      </c>
      <c r="D2" s="4">
        <v>1</v>
      </c>
      <c r="E2" s="8">
        <v>3</v>
      </c>
      <c r="F2" s="10" t="s">
        <v>91</v>
      </c>
      <c r="G2" s="10"/>
      <c r="H2" s="3">
        <v>17</v>
      </c>
      <c r="I2" s="4">
        <v>938</v>
      </c>
      <c r="K2" s="4" t="s">
        <v>64</v>
      </c>
      <c r="L2" s="4" t="s">
        <v>10</v>
      </c>
    </row>
    <row r="3" spans="1:12" ht="15.75">
      <c r="A3" s="2"/>
      <c r="B3" t="s">
        <v>3</v>
      </c>
      <c r="C3" t="s">
        <v>5</v>
      </c>
      <c r="D3">
        <v>2</v>
      </c>
      <c r="E3" s="7">
        <v>2</v>
      </c>
      <c r="F3" s="11" t="s">
        <v>83</v>
      </c>
      <c r="H3" s="4">
        <v>18</v>
      </c>
      <c r="I3" s="4">
        <v>958</v>
      </c>
      <c r="K3" t="s">
        <v>64</v>
      </c>
      <c r="L3" t="s">
        <v>14</v>
      </c>
    </row>
    <row r="4" spans="1:12" ht="15.75">
      <c r="A4" s="2"/>
      <c r="B4" t="s">
        <v>4</v>
      </c>
      <c r="C4" t="s">
        <v>5</v>
      </c>
      <c r="D4">
        <v>3</v>
      </c>
      <c r="E4" s="7">
        <v>1</v>
      </c>
      <c r="F4" s="11" t="s">
        <v>84</v>
      </c>
      <c r="H4">
        <v>19</v>
      </c>
      <c r="I4">
        <v>1020</v>
      </c>
      <c r="K4" t="s">
        <v>64</v>
      </c>
      <c r="L4" t="s">
        <v>14</v>
      </c>
    </row>
    <row r="5" spans="1:12" ht="15.75">
      <c r="A5" s="2"/>
      <c r="B5" t="s">
        <v>11</v>
      </c>
      <c r="C5" t="s">
        <v>5</v>
      </c>
      <c r="D5">
        <v>4</v>
      </c>
      <c r="E5" s="7">
        <v>4</v>
      </c>
      <c r="F5" s="11" t="s">
        <v>85</v>
      </c>
      <c r="H5">
        <v>20</v>
      </c>
      <c r="I5">
        <v>1040</v>
      </c>
      <c r="J5" s="4">
        <v>1057</v>
      </c>
      <c r="K5" t="s">
        <v>64</v>
      </c>
      <c r="L5" t="s">
        <v>65</v>
      </c>
    </row>
    <row r="6" spans="1:12" ht="15.75">
      <c r="A6" s="2"/>
      <c r="B6" t="s">
        <v>101</v>
      </c>
      <c r="E6" s="7"/>
      <c r="J6" s="4"/>
      <c r="K6" t="s">
        <v>64</v>
      </c>
      <c r="L6" t="s">
        <v>14</v>
      </c>
    </row>
    <row r="7" spans="1:12" ht="15.75">
      <c r="A7" s="2"/>
      <c r="B7" t="s">
        <v>12</v>
      </c>
      <c r="C7" t="s">
        <v>15</v>
      </c>
      <c r="D7">
        <v>5</v>
      </c>
      <c r="E7">
        <v>1</v>
      </c>
      <c r="F7" s="11" t="s">
        <v>86</v>
      </c>
      <c r="G7" s="11" t="s">
        <v>87</v>
      </c>
      <c r="H7">
        <v>21</v>
      </c>
      <c r="I7">
        <v>1114</v>
      </c>
      <c r="J7">
        <v>1127</v>
      </c>
      <c r="K7" t="s">
        <v>64</v>
      </c>
      <c r="L7" t="s">
        <v>65</v>
      </c>
    </row>
    <row r="8" spans="1:12" ht="15.75">
      <c r="A8" s="2">
        <v>41092</v>
      </c>
      <c r="B8" s="3" t="s">
        <v>13</v>
      </c>
      <c r="C8" t="s">
        <v>62</v>
      </c>
      <c r="D8">
        <v>6</v>
      </c>
      <c r="E8">
        <v>1</v>
      </c>
      <c r="F8" s="11" t="s">
        <v>89</v>
      </c>
      <c r="H8">
        <v>23</v>
      </c>
      <c r="I8">
        <v>832</v>
      </c>
      <c r="K8" t="s">
        <v>64</v>
      </c>
      <c r="L8" t="s">
        <v>14</v>
      </c>
    </row>
    <row r="9" spans="2:12" ht="15.75">
      <c r="B9" t="s">
        <v>3</v>
      </c>
      <c r="C9" t="s">
        <v>62</v>
      </c>
      <c r="D9">
        <v>7</v>
      </c>
      <c r="E9">
        <v>2</v>
      </c>
      <c r="F9" s="11" t="s">
        <v>90</v>
      </c>
      <c r="H9">
        <v>24</v>
      </c>
      <c r="I9">
        <v>938</v>
      </c>
      <c r="K9" t="s">
        <v>64</v>
      </c>
      <c r="L9" t="s">
        <v>14</v>
      </c>
    </row>
    <row r="10" spans="2:12" ht="15.75">
      <c r="B10" t="s">
        <v>4</v>
      </c>
      <c r="C10" t="s">
        <v>62</v>
      </c>
      <c r="D10">
        <v>8</v>
      </c>
      <c r="E10">
        <v>4</v>
      </c>
      <c r="K10" t="s">
        <v>64</v>
      </c>
      <c r="L10" t="s">
        <v>14</v>
      </c>
    </row>
    <row r="11" ht="15.75">
      <c r="B11" t="s">
        <v>101</v>
      </c>
    </row>
    <row r="12" spans="2:12" ht="15.75">
      <c r="B12" t="s">
        <v>11</v>
      </c>
      <c r="C12" t="s">
        <v>63</v>
      </c>
      <c r="D12">
        <v>9</v>
      </c>
      <c r="E12" s="5"/>
      <c r="J12">
        <v>1200</v>
      </c>
      <c r="K12" t="s">
        <v>64</v>
      </c>
      <c r="L12" t="s">
        <v>14</v>
      </c>
    </row>
    <row r="13" spans="1:13" ht="15.75">
      <c r="A13" s="2">
        <v>41093</v>
      </c>
      <c r="B13" t="s">
        <v>4</v>
      </c>
      <c r="C13" t="s">
        <v>81</v>
      </c>
      <c r="D13">
        <v>10</v>
      </c>
      <c r="E13" s="5"/>
      <c r="I13">
        <v>835</v>
      </c>
      <c r="J13">
        <v>1000</v>
      </c>
      <c r="K13" t="s">
        <v>106</v>
      </c>
      <c r="L13" t="s">
        <v>99</v>
      </c>
      <c r="M13" t="s">
        <v>100</v>
      </c>
    </row>
    <row r="14" ht="15.75">
      <c r="B14" t="s">
        <v>3</v>
      </c>
    </row>
    <row r="15" ht="15.75">
      <c r="B15" t="s">
        <v>13</v>
      </c>
    </row>
    <row r="16" spans="1:12" ht="15.75">
      <c r="A16" s="2">
        <v>41096</v>
      </c>
      <c r="B16" t="s">
        <v>3</v>
      </c>
      <c r="C16" t="s">
        <v>62</v>
      </c>
      <c r="D16">
        <v>11</v>
      </c>
      <c r="E16">
        <v>3</v>
      </c>
      <c r="I16">
        <v>839</v>
      </c>
      <c r="J16">
        <v>857</v>
      </c>
      <c r="K16" t="s">
        <v>105</v>
      </c>
      <c r="L16" t="s">
        <v>10</v>
      </c>
    </row>
    <row r="17" spans="2:12" ht="15.75">
      <c r="B17" t="s">
        <v>4</v>
      </c>
      <c r="C17" t="s">
        <v>102</v>
      </c>
      <c r="D17">
        <v>12</v>
      </c>
      <c r="I17">
        <v>927</v>
      </c>
      <c r="J17">
        <v>1000</v>
      </c>
      <c r="L17" t="s">
        <v>10</v>
      </c>
    </row>
    <row r="18" spans="2:12" ht="15.75">
      <c r="B18" t="s">
        <v>12</v>
      </c>
      <c r="C18" t="s">
        <v>103</v>
      </c>
      <c r="D18">
        <v>13</v>
      </c>
      <c r="I18">
        <v>1042</v>
      </c>
      <c r="J18">
        <v>1110</v>
      </c>
      <c r="L18" t="s">
        <v>10</v>
      </c>
    </row>
    <row r="19" spans="2:4" ht="15.75">
      <c r="B19" t="s">
        <v>101</v>
      </c>
      <c r="C19" t="s">
        <v>104</v>
      </c>
      <c r="D19">
        <v>14</v>
      </c>
    </row>
    <row r="20" spans="1:12" ht="15.75">
      <c r="A20" s="2">
        <v>41099</v>
      </c>
      <c r="B20" t="s">
        <v>3</v>
      </c>
      <c r="C20" t="s">
        <v>116</v>
      </c>
      <c r="D20">
        <v>15</v>
      </c>
      <c r="I20" s="12">
        <v>0.3520833333333333</v>
      </c>
      <c r="J20" s="12">
        <v>0.3645833333333333</v>
      </c>
      <c r="L20" t="s">
        <v>14</v>
      </c>
    </row>
    <row r="21" spans="2:12" ht="15.75">
      <c r="B21" t="s">
        <v>101</v>
      </c>
      <c r="C21" t="s">
        <v>117</v>
      </c>
      <c r="D21">
        <v>16</v>
      </c>
      <c r="E21">
        <v>1</v>
      </c>
      <c r="I21" s="12">
        <v>0.3645833333333333</v>
      </c>
      <c r="J21" s="12"/>
      <c r="L21" t="s">
        <v>65</v>
      </c>
    </row>
    <row r="22" spans="2:12" ht="15.75">
      <c r="B22" t="s">
        <v>13</v>
      </c>
      <c r="C22" t="s">
        <v>117</v>
      </c>
      <c r="D22">
        <v>17</v>
      </c>
      <c r="E22">
        <v>2</v>
      </c>
      <c r="L22" t="s">
        <v>14</v>
      </c>
    </row>
    <row r="23" spans="2:12" ht="15.75">
      <c r="B23" t="s">
        <v>11</v>
      </c>
      <c r="C23" t="s">
        <v>117</v>
      </c>
      <c r="D23">
        <v>18</v>
      </c>
      <c r="E23">
        <v>3</v>
      </c>
      <c r="J23" s="12">
        <v>0.3958333333333333</v>
      </c>
      <c r="L23" t="s">
        <v>14</v>
      </c>
    </row>
    <row r="24" spans="2:12" ht="15.75">
      <c r="B24" t="s">
        <v>12</v>
      </c>
      <c r="C24" t="s">
        <v>118</v>
      </c>
      <c r="D24">
        <v>19</v>
      </c>
      <c r="I24" s="12">
        <v>0.3958333333333333</v>
      </c>
      <c r="J24" s="12">
        <v>0.4166666666666667</v>
      </c>
      <c r="L24" t="s">
        <v>14</v>
      </c>
    </row>
    <row r="25" spans="1:4" ht="15.75">
      <c r="A25" s="2">
        <v>41100</v>
      </c>
      <c r="B25" t="s">
        <v>3</v>
      </c>
      <c r="C25" t="s">
        <v>130</v>
      </c>
      <c r="D25">
        <v>20</v>
      </c>
    </row>
    <row r="26" spans="2:4" ht="15.75">
      <c r="B26" t="s">
        <v>101</v>
      </c>
      <c r="C26" t="s">
        <v>131</v>
      </c>
      <c r="D26">
        <v>21</v>
      </c>
    </row>
    <row r="27" spans="2:4" ht="15.75">
      <c r="B27" t="s">
        <v>13</v>
      </c>
      <c r="C27" t="s">
        <v>132</v>
      </c>
      <c r="D27">
        <v>22</v>
      </c>
    </row>
    <row r="28" spans="2:4" ht="15.75">
      <c r="B28" t="s">
        <v>11</v>
      </c>
      <c r="C28" t="s">
        <v>133</v>
      </c>
      <c r="D28">
        <v>23</v>
      </c>
    </row>
  </sheetData>
  <sheetProtection/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5"/>
  <sheetViews>
    <sheetView workbookViewId="0" topLeftCell="A79">
      <selection activeCell="B40" sqref="B40:B44"/>
    </sheetView>
  </sheetViews>
  <sheetFormatPr defaultColWidth="11.00390625" defaultRowHeight="15.75"/>
  <cols>
    <col min="1" max="1" width="28.125" style="0" bestFit="1" customWidth="1"/>
  </cols>
  <sheetData>
    <row r="1" spans="1:3" ht="15.75">
      <c r="A1" s="22" t="s">
        <v>51</v>
      </c>
      <c r="B1" s="1"/>
      <c r="C1" s="1"/>
    </row>
    <row r="2" spans="1:3" ht="15.75">
      <c r="A2" s="23" t="s">
        <v>125</v>
      </c>
      <c r="B2" s="3" t="s">
        <v>75</v>
      </c>
      <c r="C2" s="3"/>
    </row>
    <row r="3" spans="1:3" ht="15.75">
      <c r="A3" s="23" t="s">
        <v>126</v>
      </c>
      <c r="B3" s="3" t="s">
        <v>75</v>
      </c>
      <c r="C3" s="3"/>
    </row>
    <row r="4" spans="1:2" ht="15.75">
      <c r="A4" s="13" t="s">
        <v>67</v>
      </c>
      <c r="B4" t="s">
        <v>75</v>
      </c>
    </row>
    <row r="5" spans="1:2" ht="15.75">
      <c r="A5" s="13" t="s">
        <v>23</v>
      </c>
      <c r="B5" t="s">
        <v>75</v>
      </c>
    </row>
    <row r="6" spans="1:2" ht="15.75">
      <c r="A6" s="13" t="s">
        <v>150</v>
      </c>
      <c r="B6" t="s">
        <v>75</v>
      </c>
    </row>
    <row r="7" spans="1:2" ht="15.75">
      <c r="A7" s="13" t="s">
        <v>127</v>
      </c>
      <c r="B7" t="s">
        <v>75</v>
      </c>
    </row>
    <row r="8" spans="1:2" ht="15.75">
      <c r="A8" s="13" t="s">
        <v>128</v>
      </c>
      <c r="B8" t="s">
        <v>75</v>
      </c>
    </row>
    <row r="9" spans="1:2" ht="15.75">
      <c r="A9" s="14" t="s">
        <v>22</v>
      </c>
      <c r="B9" t="s">
        <v>75</v>
      </c>
    </row>
    <row r="10" spans="1:2" ht="15.75">
      <c r="A10" s="13" t="s">
        <v>53</v>
      </c>
      <c r="B10" t="s">
        <v>75</v>
      </c>
    </row>
    <row r="11" spans="1:2" ht="15.75">
      <c r="A11" s="13" t="s">
        <v>54</v>
      </c>
      <c r="B11" t="s">
        <v>75</v>
      </c>
    </row>
    <row r="12" spans="1:2" ht="15.75">
      <c r="A12" s="13" t="s">
        <v>26</v>
      </c>
      <c r="B12" t="s">
        <v>75</v>
      </c>
    </row>
    <row r="13" spans="1:2" ht="15.75">
      <c r="A13" s="13" t="s">
        <v>68</v>
      </c>
      <c r="B13" t="s">
        <v>75</v>
      </c>
    </row>
    <row r="14" spans="1:2" ht="15.75">
      <c r="A14" s="13" t="s">
        <v>149</v>
      </c>
      <c r="B14" t="s">
        <v>75</v>
      </c>
    </row>
    <row r="15" spans="1:2" ht="15.75">
      <c r="A15" s="13" t="s">
        <v>21</v>
      </c>
      <c r="B15" t="s">
        <v>75</v>
      </c>
    </row>
    <row r="16" spans="1:2" ht="15.75">
      <c r="A16" s="13" t="s">
        <v>25</v>
      </c>
      <c r="B16" t="s">
        <v>75</v>
      </c>
    </row>
    <row r="17" spans="1:2" ht="15.75">
      <c r="A17" s="13" t="s">
        <v>108</v>
      </c>
      <c r="B17" t="s">
        <v>75</v>
      </c>
    </row>
    <row r="18" spans="1:2" ht="15.75">
      <c r="A18" s="13" t="s">
        <v>152</v>
      </c>
      <c r="B18" t="s">
        <v>75</v>
      </c>
    </row>
    <row r="19" spans="1:2" ht="15.75">
      <c r="A19" s="13" t="s">
        <v>52</v>
      </c>
      <c r="B19" t="s">
        <v>75</v>
      </c>
    </row>
    <row r="20" spans="1:2" ht="15.75">
      <c r="A20" s="13" t="s">
        <v>27</v>
      </c>
      <c r="B20" t="s">
        <v>75</v>
      </c>
    </row>
    <row r="21" spans="1:2" ht="15.75">
      <c r="A21" s="13" t="s">
        <v>28</v>
      </c>
      <c r="B21" t="s">
        <v>75</v>
      </c>
    </row>
    <row r="22" spans="1:2" ht="15.75">
      <c r="A22" s="15" t="s">
        <v>30</v>
      </c>
      <c r="B22" t="s">
        <v>74</v>
      </c>
    </row>
    <row r="23" spans="1:2" ht="15.75">
      <c r="A23" s="15" t="s">
        <v>153</v>
      </c>
      <c r="B23" t="s">
        <v>74</v>
      </c>
    </row>
    <row r="24" spans="1:2" ht="15.75">
      <c r="A24" s="15" t="s">
        <v>72</v>
      </c>
      <c r="B24" t="s">
        <v>74</v>
      </c>
    </row>
    <row r="25" spans="1:2" ht="15.75">
      <c r="A25" s="15" t="s">
        <v>29</v>
      </c>
      <c r="B25" t="s">
        <v>74</v>
      </c>
    </row>
    <row r="26" spans="1:2" ht="15.75">
      <c r="A26" s="17" t="s">
        <v>31</v>
      </c>
      <c r="B26" t="s">
        <v>76</v>
      </c>
    </row>
    <row r="27" spans="1:2" ht="15.75">
      <c r="A27" s="17" t="s">
        <v>33</v>
      </c>
      <c r="B27" t="s">
        <v>76</v>
      </c>
    </row>
    <row r="28" spans="1:2" ht="15.75">
      <c r="A28" s="18" t="s">
        <v>55</v>
      </c>
      <c r="B28" s="6" t="s">
        <v>73</v>
      </c>
    </row>
    <row r="29" spans="1:2" ht="15.75">
      <c r="A29" s="19" t="s">
        <v>71</v>
      </c>
      <c r="B29" t="s">
        <v>73</v>
      </c>
    </row>
    <row r="30" spans="1:2" ht="15.75">
      <c r="A30" s="19" t="s">
        <v>70</v>
      </c>
      <c r="B30" t="s">
        <v>73</v>
      </c>
    </row>
    <row r="31" spans="1:2" ht="15.75">
      <c r="A31" s="19" t="s">
        <v>78</v>
      </c>
      <c r="B31" t="s">
        <v>73</v>
      </c>
    </row>
    <row r="32" spans="1:3" ht="15.75">
      <c r="A32" s="18" t="s">
        <v>107</v>
      </c>
      <c r="B32" t="s">
        <v>73</v>
      </c>
      <c r="C32" t="s">
        <v>115</v>
      </c>
    </row>
    <row r="33" spans="1:2" ht="15.75">
      <c r="A33" s="21" t="s">
        <v>148</v>
      </c>
      <c r="B33" t="s">
        <v>79</v>
      </c>
    </row>
    <row r="34" spans="1:2" ht="15.75">
      <c r="A34" s="20" t="s">
        <v>24</v>
      </c>
      <c r="B34" s="6" t="s">
        <v>79</v>
      </c>
    </row>
    <row r="35" spans="1:2" ht="15.75">
      <c r="A35" s="20" t="s">
        <v>147</v>
      </c>
      <c r="B35" t="s">
        <v>79</v>
      </c>
    </row>
    <row r="36" spans="1:2" ht="15.75">
      <c r="A36" s="21" t="s">
        <v>58</v>
      </c>
      <c r="B36" t="s">
        <v>79</v>
      </c>
    </row>
    <row r="37" spans="1:2" ht="15.75">
      <c r="A37" s="20" t="s">
        <v>154</v>
      </c>
      <c r="B37" s="6" t="s">
        <v>79</v>
      </c>
    </row>
    <row r="38" spans="1:2" ht="15.75">
      <c r="A38" s="33" t="s">
        <v>119</v>
      </c>
      <c r="B38" t="s">
        <v>80</v>
      </c>
    </row>
    <row r="39" spans="1:2" ht="15.75">
      <c r="A39" s="33" t="s">
        <v>20</v>
      </c>
      <c r="B39" t="s">
        <v>80</v>
      </c>
    </row>
    <row r="40" spans="1:2" ht="15.75">
      <c r="A40" s="16" t="s">
        <v>56</v>
      </c>
      <c r="B40" t="s">
        <v>121</v>
      </c>
    </row>
    <row r="41" spans="1:2" ht="15.75">
      <c r="A41" s="16" t="s">
        <v>59</v>
      </c>
      <c r="B41" t="s">
        <v>121</v>
      </c>
    </row>
    <row r="42" spans="1:2" ht="15.75">
      <c r="A42" s="16" t="s">
        <v>19</v>
      </c>
      <c r="B42" t="s">
        <v>121</v>
      </c>
    </row>
    <row r="43" spans="1:2" ht="15.75">
      <c r="A43" s="16" t="s">
        <v>32</v>
      </c>
      <c r="B43" t="s">
        <v>121</v>
      </c>
    </row>
    <row r="44" spans="1:2" ht="15.75">
      <c r="A44" s="16" t="s">
        <v>57</v>
      </c>
      <c r="B44" t="s">
        <v>121</v>
      </c>
    </row>
    <row r="45" spans="1:2" ht="15.75">
      <c r="A45" s="34" t="s">
        <v>114</v>
      </c>
      <c r="B45" t="s">
        <v>155</v>
      </c>
    </row>
    <row r="46" spans="1:3" ht="15.75">
      <c r="A46" s="34" t="s">
        <v>69</v>
      </c>
      <c r="B46" t="s">
        <v>155</v>
      </c>
      <c r="C46" t="s">
        <v>115</v>
      </c>
    </row>
    <row r="47" spans="1:2" ht="15.75">
      <c r="A47" s="32" t="s">
        <v>41</v>
      </c>
      <c r="B47" t="s">
        <v>145</v>
      </c>
    </row>
    <row r="48" spans="1:2" ht="15.75">
      <c r="A48" s="32" t="s">
        <v>35</v>
      </c>
      <c r="B48" t="s">
        <v>145</v>
      </c>
    </row>
    <row r="49" spans="1:2" ht="15.75">
      <c r="A49" s="32" t="s">
        <v>124</v>
      </c>
      <c r="B49" t="s">
        <v>145</v>
      </c>
    </row>
    <row r="50" spans="1:2" ht="15.75">
      <c r="A50" s="32" t="s">
        <v>36</v>
      </c>
      <c r="B50" t="s">
        <v>145</v>
      </c>
    </row>
    <row r="51" spans="1:2" ht="15.75">
      <c r="A51" s="32" t="s">
        <v>34</v>
      </c>
      <c r="B51" t="s">
        <v>145</v>
      </c>
    </row>
    <row r="52" spans="1:2" ht="15.75">
      <c r="A52" s="32" t="s">
        <v>98</v>
      </c>
      <c r="B52" t="s">
        <v>145</v>
      </c>
    </row>
    <row r="53" spans="1:2" ht="15.75">
      <c r="A53" s="32" t="s">
        <v>49</v>
      </c>
      <c r="B53" t="s">
        <v>145</v>
      </c>
    </row>
    <row r="54" spans="1:2" ht="15.75">
      <c r="A54" s="32" t="s">
        <v>140</v>
      </c>
      <c r="B54" t="s">
        <v>145</v>
      </c>
    </row>
    <row r="55" spans="1:2" ht="15.75">
      <c r="A55" s="32" t="s">
        <v>39</v>
      </c>
      <c r="B55" t="s">
        <v>145</v>
      </c>
    </row>
    <row r="56" spans="1:2" ht="15.75">
      <c r="A56" s="32" t="s">
        <v>120</v>
      </c>
      <c r="B56" t="s">
        <v>145</v>
      </c>
    </row>
    <row r="57" spans="1:2" ht="15.75">
      <c r="A57" s="32" t="s">
        <v>60</v>
      </c>
      <c r="B57" t="s">
        <v>145</v>
      </c>
    </row>
    <row r="58" spans="1:2" ht="15.75">
      <c r="A58" s="32" t="s">
        <v>38</v>
      </c>
      <c r="B58" t="s">
        <v>145</v>
      </c>
    </row>
    <row r="59" spans="1:2" ht="15.75">
      <c r="A59" s="32" t="s">
        <v>40</v>
      </c>
      <c r="B59" t="s">
        <v>145</v>
      </c>
    </row>
    <row r="60" spans="1:2" ht="15.75">
      <c r="A60" s="32" t="s">
        <v>92</v>
      </c>
      <c r="B60" t="s">
        <v>145</v>
      </c>
    </row>
    <row r="61" spans="1:2" ht="15.75">
      <c r="A61" s="32" t="s">
        <v>136</v>
      </c>
      <c r="B61" t="s">
        <v>145</v>
      </c>
    </row>
    <row r="62" spans="1:2" ht="15.75">
      <c r="A62" s="32" t="s">
        <v>42</v>
      </c>
      <c r="B62" t="s">
        <v>145</v>
      </c>
    </row>
    <row r="63" spans="1:2" ht="15.75">
      <c r="A63" s="32" t="s">
        <v>43</v>
      </c>
      <c r="B63" t="s">
        <v>145</v>
      </c>
    </row>
    <row r="64" spans="1:2" ht="15.75">
      <c r="A64" s="32" t="s">
        <v>111</v>
      </c>
      <c r="B64" t="s">
        <v>145</v>
      </c>
    </row>
    <row r="65" spans="1:2" ht="15.75">
      <c r="A65" s="32" t="s">
        <v>97</v>
      </c>
      <c r="B65" t="s">
        <v>145</v>
      </c>
    </row>
    <row r="66" spans="1:2" ht="15.75">
      <c r="A66" s="32" t="s">
        <v>47</v>
      </c>
      <c r="B66" t="s">
        <v>145</v>
      </c>
    </row>
    <row r="67" spans="1:2" ht="15.75">
      <c r="A67" s="32" t="s">
        <v>110</v>
      </c>
      <c r="B67" t="s">
        <v>145</v>
      </c>
    </row>
    <row r="68" spans="1:2" ht="15.75">
      <c r="A68" s="32" t="s">
        <v>137</v>
      </c>
      <c r="B68" t="s">
        <v>145</v>
      </c>
    </row>
    <row r="69" spans="1:2" ht="15.75">
      <c r="A69" s="32" t="s">
        <v>61</v>
      </c>
      <c r="B69" t="s">
        <v>145</v>
      </c>
    </row>
    <row r="70" spans="1:2" ht="15.75">
      <c r="A70" s="32" t="s">
        <v>113</v>
      </c>
      <c r="B70" t="s">
        <v>145</v>
      </c>
    </row>
    <row r="71" spans="1:2" ht="15.75">
      <c r="A71" s="32" t="s">
        <v>94</v>
      </c>
      <c r="B71" t="s">
        <v>145</v>
      </c>
    </row>
    <row r="72" spans="1:2" ht="15.75">
      <c r="A72" s="32" t="s">
        <v>109</v>
      </c>
      <c r="B72" t="s">
        <v>145</v>
      </c>
    </row>
    <row r="73" spans="1:2" ht="15.75">
      <c r="A73" s="32" t="s">
        <v>139</v>
      </c>
      <c r="B73" t="s">
        <v>145</v>
      </c>
    </row>
    <row r="74" spans="1:2" ht="15.75">
      <c r="A74" s="32" t="s">
        <v>48</v>
      </c>
      <c r="B74" t="s">
        <v>145</v>
      </c>
    </row>
    <row r="75" spans="1:2" ht="15.75">
      <c r="A75" s="32" t="s">
        <v>134</v>
      </c>
      <c r="B75" t="s">
        <v>145</v>
      </c>
    </row>
    <row r="76" spans="1:2" ht="15.75">
      <c r="A76" s="32" t="s">
        <v>112</v>
      </c>
      <c r="B76" t="s">
        <v>145</v>
      </c>
    </row>
    <row r="77" spans="1:2" ht="15.75">
      <c r="A77" s="32" t="s">
        <v>93</v>
      </c>
      <c r="B77" t="s">
        <v>145</v>
      </c>
    </row>
    <row r="78" spans="1:2" ht="15.75">
      <c r="A78" s="32" t="s">
        <v>46</v>
      </c>
      <c r="B78" t="s">
        <v>145</v>
      </c>
    </row>
    <row r="79" spans="1:2" ht="15.75">
      <c r="A79" s="32" t="s">
        <v>96</v>
      </c>
      <c r="B79" t="s">
        <v>145</v>
      </c>
    </row>
    <row r="80" spans="1:2" ht="15.75">
      <c r="A80" s="32" t="s">
        <v>95</v>
      </c>
      <c r="B80" t="s">
        <v>145</v>
      </c>
    </row>
    <row r="81" spans="1:2" ht="15.75">
      <c r="A81" s="32" t="s">
        <v>138</v>
      </c>
      <c r="B81" t="s">
        <v>145</v>
      </c>
    </row>
    <row r="82" spans="1:2" ht="15.75">
      <c r="A82" s="32" t="s">
        <v>44</v>
      </c>
      <c r="B82" t="s">
        <v>145</v>
      </c>
    </row>
    <row r="83" spans="1:2" ht="15.75">
      <c r="A83" s="32" t="s">
        <v>135</v>
      </c>
      <c r="B83" t="s">
        <v>145</v>
      </c>
    </row>
    <row r="84" spans="1:2" ht="15.75">
      <c r="A84" s="32" t="s">
        <v>45</v>
      </c>
      <c r="B84" t="s">
        <v>145</v>
      </c>
    </row>
    <row r="85" spans="1:2" ht="15.75">
      <c r="A85" s="32" t="s">
        <v>37</v>
      </c>
      <c r="B85" t="s">
        <v>145</v>
      </c>
    </row>
  </sheetData>
  <sheetProtection/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HV114"/>
  <sheetViews>
    <sheetView zoomScale="75" zoomScaleNormal="75" workbookViewId="0" topLeftCell="A51">
      <selection activeCell="K57" sqref="K57"/>
    </sheetView>
  </sheetViews>
  <sheetFormatPr defaultColWidth="11.00390625" defaultRowHeight="15.75"/>
  <cols>
    <col min="2" max="2" width="3.50390625" style="0" bestFit="1" customWidth="1"/>
    <col min="3" max="3" width="29.125" style="0" customWidth="1"/>
    <col min="4" max="26" width="7.625" style="0" customWidth="1"/>
  </cols>
  <sheetData>
    <row r="7" spans="2:230" s="25" customFormat="1" ht="18" customHeight="1">
      <c r="B7" s="24"/>
      <c r="C7" s="36" t="s">
        <v>2</v>
      </c>
      <c r="D7" s="36" t="s">
        <v>15</v>
      </c>
      <c r="E7" s="332" t="s">
        <v>5</v>
      </c>
      <c r="F7" s="332"/>
      <c r="G7" s="332"/>
      <c r="H7" s="332"/>
      <c r="I7" s="332" t="s">
        <v>62</v>
      </c>
      <c r="J7" s="332"/>
      <c r="K7" s="332"/>
      <c r="L7" s="332"/>
      <c r="M7" s="36" t="s">
        <v>63</v>
      </c>
      <c r="N7" s="36" t="s">
        <v>81</v>
      </c>
      <c r="O7" s="36" t="s">
        <v>102</v>
      </c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  <c r="FF7" s="29"/>
      <c r="FG7" s="29"/>
      <c r="FH7" s="29"/>
      <c r="FI7" s="29"/>
      <c r="FJ7" s="29"/>
      <c r="FK7" s="29"/>
      <c r="FL7" s="29"/>
      <c r="FM7" s="29"/>
      <c r="FN7" s="29"/>
      <c r="FO7" s="29"/>
      <c r="FP7" s="29"/>
      <c r="FQ7" s="29"/>
      <c r="FR7" s="29"/>
      <c r="FS7" s="29"/>
      <c r="FT7" s="29"/>
      <c r="FU7" s="29"/>
      <c r="FV7" s="29"/>
      <c r="FW7" s="29"/>
      <c r="FX7" s="29"/>
      <c r="FY7" s="29"/>
      <c r="FZ7" s="29"/>
      <c r="GA7" s="29"/>
      <c r="GB7" s="29"/>
      <c r="GC7" s="29"/>
      <c r="GD7" s="29"/>
      <c r="GE7" s="29"/>
      <c r="GF7" s="29"/>
      <c r="GG7" s="29"/>
      <c r="GH7" s="29"/>
      <c r="GI7" s="29"/>
      <c r="GJ7" s="29"/>
      <c r="GK7" s="29"/>
      <c r="GL7" s="29"/>
      <c r="GM7" s="29"/>
      <c r="GN7" s="29"/>
      <c r="GO7" s="29"/>
      <c r="GP7" s="29"/>
      <c r="GQ7" s="29"/>
      <c r="GR7" s="29"/>
      <c r="GS7" s="29"/>
      <c r="GT7" s="29"/>
      <c r="GU7" s="29"/>
      <c r="GV7" s="29"/>
      <c r="GW7" s="29"/>
      <c r="GX7" s="29"/>
      <c r="GY7" s="29"/>
      <c r="GZ7" s="29"/>
      <c r="HA7" s="29"/>
      <c r="HB7" s="29"/>
      <c r="HC7" s="29"/>
      <c r="HD7" s="29"/>
      <c r="HE7" s="29"/>
      <c r="HF7" s="29"/>
      <c r="HG7" s="29"/>
      <c r="HH7" s="29"/>
      <c r="HI7" s="29"/>
      <c r="HJ7" s="29"/>
      <c r="HK7" s="29"/>
      <c r="HL7" s="29"/>
      <c r="HM7" s="29"/>
      <c r="HN7" s="29"/>
      <c r="HO7" s="29"/>
      <c r="HP7" s="29"/>
      <c r="HQ7" s="29"/>
      <c r="HR7" s="29"/>
      <c r="HS7" s="29"/>
      <c r="HT7" s="29"/>
      <c r="HU7" s="29"/>
      <c r="HV7" s="29"/>
    </row>
    <row r="8" spans="2:230" s="27" customFormat="1" ht="18" customHeight="1">
      <c r="B8" s="26"/>
      <c r="C8" s="37" t="s">
        <v>66</v>
      </c>
      <c r="D8" s="38" t="s">
        <v>163</v>
      </c>
      <c r="E8" s="39">
        <v>1</v>
      </c>
      <c r="F8" s="40">
        <v>2</v>
      </c>
      <c r="G8" s="40">
        <v>3</v>
      </c>
      <c r="H8" s="41">
        <v>4</v>
      </c>
      <c r="I8" s="39">
        <v>1</v>
      </c>
      <c r="J8" s="40">
        <v>2</v>
      </c>
      <c r="K8" s="40">
        <v>3</v>
      </c>
      <c r="L8" s="41">
        <v>4</v>
      </c>
      <c r="M8" s="37">
        <v>1</v>
      </c>
      <c r="N8" s="37">
        <v>1</v>
      </c>
      <c r="O8" s="37">
        <v>1</v>
      </c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</row>
    <row r="9" spans="2:230" ht="18" customHeight="1">
      <c r="B9" s="348" t="s">
        <v>141</v>
      </c>
      <c r="C9" s="77" t="s">
        <v>151</v>
      </c>
      <c r="D9" s="42"/>
      <c r="E9" s="43"/>
      <c r="F9" s="44"/>
      <c r="G9" s="44"/>
      <c r="H9" s="45"/>
      <c r="I9" s="43"/>
      <c r="J9" s="44"/>
      <c r="K9" s="44"/>
      <c r="L9" s="45"/>
      <c r="M9" s="42"/>
      <c r="N9" s="42"/>
      <c r="O9" s="42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</row>
    <row r="10" spans="2:230" ht="18" customHeight="1">
      <c r="B10" s="348"/>
      <c r="C10" s="78" t="s">
        <v>126</v>
      </c>
      <c r="D10" s="46"/>
      <c r="E10" s="47"/>
      <c r="F10" s="48"/>
      <c r="G10" s="48"/>
      <c r="H10" s="49"/>
      <c r="I10" s="47"/>
      <c r="J10" s="48"/>
      <c r="K10" s="48"/>
      <c r="L10" s="49"/>
      <c r="M10" s="46"/>
      <c r="N10" s="46"/>
      <c r="O10" s="46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</row>
    <row r="11" spans="2:15" ht="18" customHeight="1">
      <c r="B11" s="348"/>
      <c r="C11" s="79" t="s">
        <v>67</v>
      </c>
      <c r="D11" s="46"/>
      <c r="E11" s="47"/>
      <c r="F11" s="48" t="s">
        <v>122</v>
      </c>
      <c r="G11" s="48"/>
      <c r="H11" s="49"/>
      <c r="I11" s="47"/>
      <c r="J11" s="48" t="s">
        <v>62</v>
      </c>
      <c r="K11" s="48" t="s">
        <v>122</v>
      </c>
      <c r="L11" s="49" t="s">
        <v>62</v>
      </c>
      <c r="M11" s="46" t="s">
        <v>122</v>
      </c>
      <c r="N11" s="46" t="s">
        <v>122</v>
      </c>
      <c r="O11" s="46" t="s">
        <v>122</v>
      </c>
    </row>
    <row r="12" spans="2:15" ht="18" customHeight="1">
      <c r="B12" s="348"/>
      <c r="C12" s="79" t="s">
        <v>23</v>
      </c>
      <c r="D12" s="46"/>
      <c r="E12" s="47"/>
      <c r="F12" s="48"/>
      <c r="G12" s="48"/>
      <c r="H12" s="49"/>
      <c r="I12" s="47" t="s">
        <v>122</v>
      </c>
      <c r="J12" s="48" t="s">
        <v>122</v>
      </c>
      <c r="K12" s="48"/>
      <c r="L12" s="49"/>
      <c r="M12" s="46"/>
      <c r="N12" s="46" t="s">
        <v>122</v>
      </c>
      <c r="O12" s="46"/>
    </row>
    <row r="13" spans="2:15" ht="18" customHeight="1">
      <c r="B13" s="348"/>
      <c r="C13" s="78" t="s">
        <v>150</v>
      </c>
      <c r="D13" s="46"/>
      <c r="E13" s="47"/>
      <c r="F13" s="48"/>
      <c r="G13" s="48"/>
      <c r="H13" s="49"/>
      <c r="I13" s="47" t="s">
        <v>122</v>
      </c>
      <c r="J13" s="48" t="s">
        <v>122</v>
      </c>
      <c r="K13" s="48" t="s">
        <v>122</v>
      </c>
      <c r="L13" s="49" t="s">
        <v>122</v>
      </c>
      <c r="M13" s="46" t="s">
        <v>122</v>
      </c>
      <c r="N13" s="46"/>
      <c r="O13" s="46"/>
    </row>
    <row r="14" spans="2:15" ht="18" customHeight="1">
      <c r="B14" s="348"/>
      <c r="C14" s="78" t="s">
        <v>127</v>
      </c>
      <c r="D14" s="46"/>
      <c r="E14" s="47"/>
      <c r="F14" s="48"/>
      <c r="G14" s="48"/>
      <c r="H14" s="49"/>
      <c r="I14" s="47" t="s">
        <v>122</v>
      </c>
      <c r="J14" s="48" t="s">
        <v>122</v>
      </c>
      <c r="K14" s="48" t="s">
        <v>62</v>
      </c>
      <c r="L14" s="49" t="s">
        <v>62</v>
      </c>
      <c r="M14" s="46"/>
      <c r="N14" s="46"/>
      <c r="O14" s="46"/>
    </row>
    <row r="15" spans="2:15" ht="18" customHeight="1">
      <c r="B15" s="348"/>
      <c r="C15" s="78" t="s">
        <v>128</v>
      </c>
      <c r="D15" s="46"/>
      <c r="E15" s="47"/>
      <c r="F15" s="48"/>
      <c r="G15" s="48"/>
      <c r="H15" s="49"/>
      <c r="I15" s="47" t="s">
        <v>122</v>
      </c>
      <c r="J15" s="48" t="s">
        <v>122</v>
      </c>
      <c r="K15" s="48" t="s">
        <v>122</v>
      </c>
      <c r="L15" s="49" t="s">
        <v>122</v>
      </c>
      <c r="M15" s="46" t="s">
        <v>122</v>
      </c>
      <c r="N15" s="46" t="s">
        <v>122</v>
      </c>
      <c r="O15" s="46" t="s">
        <v>122</v>
      </c>
    </row>
    <row r="16" spans="2:15" ht="18" customHeight="1">
      <c r="B16" s="348"/>
      <c r="C16" s="79" t="s">
        <v>22</v>
      </c>
      <c r="D16" s="46" t="s">
        <v>122</v>
      </c>
      <c r="E16" s="47"/>
      <c r="F16" s="48" t="s">
        <v>122</v>
      </c>
      <c r="G16" s="48"/>
      <c r="H16" s="49" t="s">
        <v>122</v>
      </c>
      <c r="I16" s="50" t="s">
        <v>15</v>
      </c>
      <c r="J16" s="51" t="s">
        <v>15</v>
      </c>
      <c r="K16" s="48" t="s">
        <v>122</v>
      </c>
      <c r="L16" s="49" t="s">
        <v>122</v>
      </c>
      <c r="M16" s="46"/>
      <c r="N16" s="46" t="s">
        <v>62</v>
      </c>
      <c r="O16" s="46" t="s">
        <v>62</v>
      </c>
    </row>
    <row r="17" spans="2:15" ht="18" customHeight="1">
      <c r="B17" s="348"/>
      <c r="C17" s="79" t="s">
        <v>165</v>
      </c>
      <c r="D17" s="46" t="s">
        <v>122</v>
      </c>
      <c r="E17" s="47"/>
      <c r="F17" s="48"/>
      <c r="G17" s="48" t="s">
        <v>15</v>
      </c>
      <c r="H17" s="49"/>
      <c r="I17" s="47" t="s">
        <v>15</v>
      </c>
      <c r="J17" s="48" t="s">
        <v>15</v>
      </c>
      <c r="K17" s="48" t="s">
        <v>15</v>
      </c>
      <c r="L17" s="49" t="s">
        <v>122</v>
      </c>
      <c r="M17" s="46" t="s">
        <v>122</v>
      </c>
      <c r="N17" s="46" t="s">
        <v>15</v>
      </c>
      <c r="O17" s="46" t="s">
        <v>15</v>
      </c>
    </row>
    <row r="18" spans="2:15" ht="18" customHeight="1">
      <c r="B18" s="348"/>
      <c r="C18" s="79" t="s">
        <v>54</v>
      </c>
      <c r="D18" s="46"/>
      <c r="E18" s="47"/>
      <c r="F18" s="48"/>
      <c r="G18" s="48"/>
      <c r="H18" s="49"/>
      <c r="I18" s="47" t="s">
        <v>122</v>
      </c>
      <c r="J18" s="48" t="s">
        <v>122</v>
      </c>
      <c r="K18" s="48"/>
      <c r="L18" s="49" t="s">
        <v>122</v>
      </c>
      <c r="M18" s="46"/>
      <c r="N18" s="46"/>
      <c r="O18" s="46"/>
    </row>
    <row r="19" spans="2:15" ht="18" customHeight="1">
      <c r="B19" s="348"/>
      <c r="C19" s="79" t="s">
        <v>166</v>
      </c>
      <c r="D19" s="46"/>
      <c r="E19" s="47"/>
      <c r="F19" s="48" t="s">
        <v>122</v>
      </c>
      <c r="G19" s="48"/>
      <c r="H19" s="49"/>
      <c r="I19" s="47" t="s">
        <v>15</v>
      </c>
      <c r="J19" s="48"/>
      <c r="K19" s="48" t="s">
        <v>62</v>
      </c>
      <c r="L19" s="49" t="s">
        <v>122</v>
      </c>
      <c r="M19" s="46"/>
      <c r="N19" s="46" t="s">
        <v>62</v>
      </c>
      <c r="O19" s="46" t="s">
        <v>62</v>
      </c>
    </row>
    <row r="20" spans="2:15" ht="18" customHeight="1">
      <c r="B20" s="348"/>
      <c r="C20" s="79" t="s">
        <v>68</v>
      </c>
      <c r="D20" s="46"/>
      <c r="E20" s="47"/>
      <c r="F20" s="48"/>
      <c r="G20" s="48"/>
      <c r="H20" s="49"/>
      <c r="I20" s="47" t="s">
        <v>15</v>
      </c>
      <c r="J20" s="48" t="s">
        <v>15</v>
      </c>
      <c r="K20" s="48" t="s">
        <v>122</v>
      </c>
      <c r="L20" s="49" t="s">
        <v>15</v>
      </c>
      <c r="M20" s="46" t="s">
        <v>122</v>
      </c>
      <c r="N20" s="46" t="s">
        <v>122</v>
      </c>
      <c r="O20" s="46" t="s">
        <v>15</v>
      </c>
    </row>
    <row r="21" spans="2:15" ht="18" customHeight="1">
      <c r="B21" s="348"/>
      <c r="C21" s="79" t="s">
        <v>149</v>
      </c>
      <c r="D21" s="46" t="s">
        <v>15</v>
      </c>
      <c r="E21" s="47"/>
      <c r="F21" s="48"/>
      <c r="G21" s="48"/>
      <c r="H21" s="49" t="s">
        <v>15</v>
      </c>
      <c r="I21" s="47" t="s">
        <v>15</v>
      </c>
      <c r="J21" s="48" t="s">
        <v>15</v>
      </c>
      <c r="K21" s="48" t="s">
        <v>122</v>
      </c>
      <c r="L21" s="49" t="s">
        <v>15</v>
      </c>
      <c r="M21" s="46" t="s">
        <v>122</v>
      </c>
      <c r="N21" s="46" t="s">
        <v>122</v>
      </c>
      <c r="O21" s="46" t="s">
        <v>62</v>
      </c>
    </row>
    <row r="22" spans="2:15" ht="18" customHeight="1">
      <c r="B22" s="348"/>
      <c r="C22" s="79" t="s">
        <v>21</v>
      </c>
      <c r="D22" s="46" t="s">
        <v>15</v>
      </c>
      <c r="E22" s="47"/>
      <c r="F22" s="48"/>
      <c r="G22" s="48"/>
      <c r="H22" s="49" t="s">
        <v>15</v>
      </c>
      <c r="I22" s="47" t="s">
        <v>15</v>
      </c>
      <c r="J22" s="48" t="s">
        <v>15</v>
      </c>
      <c r="K22" s="48" t="s">
        <v>122</v>
      </c>
      <c r="L22" s="49" t="s">
        <v>122</v>
      </c>
      <c r="M22" s="46"/>
      <c r="N22" s="46" t="s">
        <v>122</v>
      </c>
      <c r="O22" s="46" t="s">
        <v>122</v>
      </c>
    </row>
    <row r="23" spans="2:15" ht="18" customHeight="1">
      <c r="B23" s="348"/>
      <c r="C23" s="79" t="s">
        <v>175</v>
      </c>
      <c r="D23" s="46" t="s">
        <v>15</v>
      </c>
      <c r="E23" s="47"/>
      <c r="F23" s="48"/>
      <c r="G23" s="48" t="s">
        <v>15</v>
      </c>
      <c r="H23" s="49"/>
      <c r="I23" s="47" t="s">
        <v>15</v>
      </c>
      <c r="J23" s="48" t="s">
        <v>15</v>
      </c>
      <c r="K23" s="48" t="s">
        <v>122</v>
      </c>
      <c r="L23" s="49" t="s">
        <v>15</v>
      </c>
      <c r="M23" s="46"/>
      <c r="N23" s="46" t="s">
        <v>15</v>
      </c>
      <c r="O23" s="46" t="s">
        <v>62</v>
      </c>
    </row>
    <row r="24" spans="2:15" ht="18" customHeight="1">
      <c r="B24" s="348"/>
      <c r="C24" s="79" t="s">
        <v>108</v>
      </c>
      <c r="D24" s="46"/>
      <c r="E24" s="47"/>
      <c r="F24" s="48" t="s">
        <v>15</v>
      </c>
      <c r="G24" s="48" t="s">
        <v>15</v>
      </c>
      <c r="H24" s="49"/>
      <c r="I24" s="47" t="s">
        <v>15</v>
      </c>
      <c r="J24" s="48" t="s">
        <v>15</v>
      </c>
      <c r="K24" s="48" t="s">
        <v>62</v>
      </c>
      <c r="L24" s="49" t="s">
        <v>15</v>
      </c>
      <c r="M24" s="46" t="s">
        <v>15</v>
      </c>
      <c r="N24" s="46" t="s">
        <v>15</v>
      </c>
      <c r="O24" s="46" t="s">
        <v>15</v>
      </c>
    </row>
    <row r="25" spans="2:15" ht="18" customHeight="1">
      <c r="B25" s="348"/>
      <c r="C25" s="79" t="s">
        <v>129</v>
      </c>
      <c r="D25" s="46"/>
      <c r="E25" s="47"/>
      <c r="F25" s="48"/>
      <c r="G25" s="48"/>
      <c r="H25" s="49"/>
      <c r="I25" s="47" t="s">
        <v>62</v>
      </c>
      <c r="J25" s="48" t="s">
        <v>62</v>
      </c>
      <c r="K25" s="48" t="s">
        <v>62</v>
      </c>
      <c r="L25" s="49" t="s">
        <v>62</v>
      </c>
      <c r="M25" s="46"/>
      <c r="N25" s="46"/>
      <c r="O25" s="46"/>
    </row>
    <row r="26" spans="2:15" ht="18" customHeight="1">
      <c r="B26" s="348"/>
      <c r="C26" s="79" t="s">
        <v>52</v>
      </c>
      <c r="D26" s="46"/>
      <c r="E26" s="47"/>
      <c r="F26" s="48"/>
      <c r="G26" s="48"/>
      <c r="H26" s="49"/>
      <c r="I26" s="47" t="s">
        <v>122</v>
      </c>
      <c r="J26" s="48" t="s">
        <v>122</v>
      </c>
      <c r="K26" s="48" t="s">
        <v>15</v>
      </c>
      <c r="L26" s="49" t="s">
        <v>15</v>
      </c>
      <c r="M26" s="46"/>
      <c r="N26" s="46" t="s">
        <v>62</v>
      </c>
      <c r="O26" s="46" t="s">
        <v>62</v>
      </c>
    </row>
    <row r="27" spans="2:15" ht="18" customHeight="1">
      <c r="B27" s="348"/>
      <c r="C27" s="79" t="s">
        <v>176</v>
      </c>
      <c r="D27" s="46" t="s">
        <v>122</v>
      </c>
      <c r="E27" s="47"/>
      <c r="F27" s="48"/>
      <c r="G27" s="48"/>
      <c r="H27" s="49"/>
      <c r="I27" s="47" t="s">
        <v>122</v>
      </c>
      <c r="J27" s="48" t="s">
        <v>122</v>
      </c>
      <c r="K27" s="48"/>
      <c r="L27" s="49" t="s">
        <v>122</v>
      </c>
      <c r="M27" s="46"/>
      <c r="N27" s="46" t="s">
        <v>62</v>
      </c>
      <c r="O27" s="46" t="s">
        <v>62</v>
      </c>
    </row>
    <row r="28" spans="2:15" ht="18" customHeight="1">
      <c r="B28" s="348"/>
      <c r="C28" s="80" t="s">
        <v>167</v>
      </c>
      <c r="D28" s="42" t="s">
        <v>122</v>
      </c>
      <c r="E28" s="43"/>
      <c r="F28" s="44"/>
      <c r="G28" s="44"/>
      <c r="H28" s="45"/>
      <c r="I28" s="43" t="s">
        <v>15</v>
      </c>
      <c r="J28" s="44" t="s">
        <v>15</v>
      </c>
      <c r="K28" s="44"/>
      <c r="L28" s="45" t="s">
        <v>122</v>
      </c>
      <c r="M28" s="42"/>
      <c r="N28" s="42"/>
      <c r="O28" s="42" t="s">
        <v>15</v>
      </c>
    </row>
    <row r="29" spans="2:15" ht="18" customHeight="1">
      <c r="B29" s="345" t="s">
        <v>156</v>
      </c>
      <c r="C29" s="81" t="s">
        <v>168</v>
      </c>
      <c r="D29" s="52"/>
      <c r="E29" s="53" t="s">
        <v>122</v>
      </c>
      <c r="F29" s="54"/>
      <c r="G29" s="54"/>
      <c r="H29" s="55"/>
      <c r="I29" s="53" t="s">
        <v>122</v>
      </c>
      <c r="J29" s="54" t="s">
        <v>62</v>
      </c>
      <c r="K29" s="54" t="s">
        <v>15</v>
      </c>
      <c r="L29" s="55" t="s">
        <v>122</v>
      </c>
      <c r="M29" s="52"/>
      <c r="N29" s="52" t="s">
        <v>122</v>
      </c>
      <c r="O29" s="52" t="s">
        <v>15</v>
      </c>
    </row>
    <row r="30" spans="2:15" ht="18" customHeight="1">
      <c r="B30" s="346"/>
      <c r="C30" s="82" t="s">
        <v>153</v>
      </c>
      <c r="D30" s="46" t="s">
        <v>122</v>
      </c>
      <c r="E30" s="47" t="s">
        <v>122</v>
      </c>
      <c r="F30" s="48"/>
      <c r="G30" s="48"/>
      <c r="H30" s="49" t="s">
        <v>15</v>
      </c>
      <c r="I30" s="47" t="s">
        <v>122</v>
      </c>
      <c r="J30" s="48" t="s">
        <v>122</v>
      </c>
      <c r="K30" s="48" t="s">
        <v>122</v>
      </c>
      <c r="L30" s="49" t="s">
        <v>122</v>
      </c>
      <c r="M30" s="46"/>
      <c r="N30" s="46" t="s">
        <v>62</v>
      </c>
      <c r="O30" s="46" t="s">
        <v>122</v>
      </c>
    </row>
    <row r="31" spans="2:15" ht="18" customHeight="1">
      <c r="B31" s="346"/>
      <c r="C31" s="82" t="s">
        <v>72</v>
      </c>
      <c r="D31" s="46"/>
      <c r="E31" s="47" t="s">
        <v>122</v>
      </c>
      <c r="F31" s="48"/>
      <c r="G31" s="48" t="s">
        <v>122</v>
      </c>
      <c r="H31" s="49" t="s">
        <v>122</v>
      </c>
      <c r="I31" s="47"/>
      <c r="J31" s="48" t="s">
        <v>15</v>
      </c>
      <c r="K31" s="48" t="s">
        <v>122</v>
      </c>
      <c r="L31" s="49" t="s">
        <v>15</v>
      </c>
      <c r="M31" s="46"/>
      <c r="N31" s="46" t="s">
        <v>62</v>
      </c>
      <c r="O31" s="46" t="s">
        <v>62</v>
      </c>
    </row>
    <row r="32" spans="2:15" ht="18" customHeight="1">
      <c r="B32" s="347"/>
      <c r="C32" s="83" t="s">
        <v>169</v>
      </c>
      <c r="D32" s="56" t="s">
        <v>15</v>
      </c>
      <c r="E32" s="57"/>
      <c r="F32" s="58"/>
      <c r="G32" s="58"/>
      <c r="H32" s="59" t="s">
        <v>122</v>
      </c>
      <c r="I32" s="60" t="s">
        <v>15</v>
      </c>
      <c r="J32" s="61" t="s">
        <v>15</v>
      </c>
      <c r="K32" s="58" t="s">
        <v>62</v>
      </c>
      <c r="L32" s="59" t="s">
        <v>15</v>
      </c>
      <c r="M32" s="56"/>
      <c r="N32" s="56" t="s">
        <v>15</v>
      </c>
      <c r="O32" s="56" t="s">
        <v>15</v>
      </c>
    </row>
    <row r="33" spans="2:15" ht="18" customHeight="1">
      <c r="B33" s="333" t="s">
        <v>161</v>
      </c>
      <c r="C33" s="84" t="s">
        <v>31</v>
      </c>
      <c r="D33" s="42"/>
      <c r="E33" s="43" t="s">
        <v>62</v>
      </c>
      <c r="F33" s="44" t="s">
        <v>62</v>
      </c>
      <c r="G33" s="44" t="s">
        <v>62</v>
      </c>
      <c r="H33" s="45" t="s">
        <v>62</v>
      </c>
      <c r="I33" s="62" t="s">
        <v>122</v>
      </c>
      <c r="J33" s="63" t="s">
        <v>122</v>
      </c>
      <c r="K33" s="44"/>
      <c r="L33" s="45" t="s">
        <v>122</v>
      </c>
      <c r="M33" s="42"/>
      <c r="N33" s="42"/>
      <c r="O33" s="42"/>
    </row>
    <row r="34" spans="2:15" ht="18" customHeight="1">
      <c r="B34" s="333"/>
      <c r="C34" s="85" t="s">
        <v>33</v>
      </c>
      <c r="D34" s="64"/>
      <c r="E34" s="65" t="s">
        <v>122</v>
      </c>
      <c r="F34" s="66"/>
      <c r="G34" s="66" t="s">
        <v>122</v>
      </c>
      <c r="H34" s="67"/>
      <c r="I34" s="65" t="s">
        <v>15</v>
      </c>
      <c r="J34" s="66" t="s">
        <v>62</v>
      </c>
      <c r="K34" s="66"/>
      <c r="L34" s="67" t="s">
        <v>122</v>
      </c>
      <c r="M34" s="64"/>
      <c r="N34" s="64" t="s">
        <v>122</v>
      </c>
      <c r="O34" s="64"/>
    </row>
    <row r="35" spans="2:15" ht="18" customHeight="1">
      <c r="B35" s="342" t="s">
        <v>157</v>
      </c>
      <c r="C35" s="86" t="s">
        <v>170</v>
      </c>
      <c r="D35" s="52"/>
      <c r="E35" s="53" t="s">
        <v>62</v>
      </c>
      <c r="F35" s="54" t="s">
        <v>122</v>
      </c>
      <c r="G35" s="54" t="s">
        <v>62</v>
      </c>
      <c r="H35" s="55" t="s">
        <v>62</v>
      </c>
      <c r="I35" s="53" t="s">
        <v>15</v>
      </c>
      <c r="J35" s="54" t="s">
        <v>15</v>
      </c>
      <c r="K35" s="54" t="s">
        <v>122</v>
      </c>
      <c r="L35" s="55" t="s">
        <v>15</v>
      </c>
      <c r="M35" s="52"/>
      <c r="N35" s="52" t="s">
        <v>122</v>
      </c>
      <c r="O35" s="52" t="s">
        <v>15</v>
      </c>
    </row>
    <row r="36" spans="2:15" ht="18" customHeight="1">
      <c r="B36" s="343"/>
      <c r="C36" s="87" t="s">
        <v>171</v>
      </c>
      <c r="D36" s="46"/>
      <c r="E36" s="47"/>
      <c r="F36" s="48"/>
      <c r="G36" s="48"/>
      <c r="H36" s="49"/>
      <c r="I36" s="47"/>
      <c r="J36" s="48" t="s">
        <v>15</v>
      </c>
      <c r="K36" s="48"/>
      <c r="L36" s="49" t="s">
        <v>15</v>
      </c>
      <c r="M36" s="46" t="s">
        <v>15</v>
      </c>
      <c r="N36" s="46" t="s">
        <v>15</v>
      </c>
      <c r="O36" s="46" t="s">
        <v>122</v>
      </c>
    </row>
    <row r="37" spans="2:15" ht="18" customHeight="1">
      <c r="B37" s="343"/>
      <c r="C37" s="87" t="s">
        <v>70</v>
      </c>
      <c r="D37" s="46"/>
      <c r="E37" s="47"/>
      <c r="F37" s="48"/>
      <c r="G37" s="48"/>
      <c r="H37" s="49"/>
      <c r="I37" s="47"/>
      <c r="J37" s="48" t="s">
        <v>122</v>
      </c>
      <c r="K37" s="48"/>
      <c r="L37" s="49" t="s">
        <v>15</v>
      </c>
      <c r="M37" s="46"/>
      <c r="N37" s="46" t="s">
        <v>122</v>
      </c>
      <c r="O37" s="46"/>
    </row>
    <row r="38" spans="2:15" ht="18" customHeight="1">
      <c r="B38" s="343"/>
      <c r="C38" s="87" t="s">
        <v>78</v>
      </c>
      <c r="D38" s="46"/>
      <c r="E38" s="47"/>
      <c r="F38" s="48"/>
      <c r="G38" s="48"/>
      <c r="H38" s="49"/>
      <c r="I38" s="47"/>
      <c r="J38" s="48" t="s">
        <v>122</v>
      </c>
      <c r="K38" s="48"/>
      <c r="L38" s="49" t="s">
        <v>122</v>
      </c>
      <c r="M38" s="46"/>
      <c r="N38" s="46" t="s">
        <v>122</v>
      </c>
      <c r="O38" s="46"/>
    </row>
    <row r="39" spans="2:15" ht="18" customHeight="1">
      <c r="B39" s="344"/>
      <c r="C39" s="88" t="s">
        <v>177</v>
      </c>
      <c r="D39" s="56" t="s">
        <v>122</v>
      </c>
      <c r="E39" s="57"/>
      <c r="F39" s="58"/>
      <c r="G39" s="58"/>
      <c r="H39" s="59"/>
      <c r="I39" s="57"/>
      <c r="J39" s="58"/>
      <c r="K39" s="58"/>
      <c r="L39" s="59"/>
      <c r="M39" s="56"/>
      <c r="N39" s="56"/>
      <c r="O39" s="56" t="s">
        <v>122</v>
      </c>
    </row>
    <row r="40" spans="2:15" ht="18" customHeight="1">
      <c r="B40" s="341" t="s">
        <v>158</v>
      </c>
      <c r="C40" s="89" t="s">
        <v>148</v>
      </c>
      <c r="D40" s="42"/>
      <c r="E40" s="43"/>
      <c r="F40" s="44"/>
      <c r="G40" s="44"/>
      <c r="H40" s="45"/>
      <c r="I40" s="43" t="s">
        <v>122</v>
      </c>
      <c r="J40" s="44" t="s">
        <v>122</v>
      </c>
      <c r="K40" s="44"/>
      <c r="L40" s="45" t="s">
        <v>122</v>
      </c>
      <c r="M40" s="42"/>
      <c r="N40" s="42" t="s">
        <v>122</v>
      </c>
      <c r="O40" s="42"/>
    </row>
    <row r="41" spans="2:15" ht="18" customHeight="1">
      <c r="B41" s="341"/>
      <c r="C41" s="90" t="s">
        <v>24</v>
      </c>
      <c r="D41" s="46"/>
      <c r="E41" s="47" t="s">
        <v>122</v>
      </c>
      <c r="F41" s="48"/>
      <c r="G41" s="48" t="s">
        <v>122</v>
      </c>
      <c r="H41" s="49" t="s">
        <v>15</v>
      </c>
      <c r="I41" s="47"/>
      <c r="J41" s="48"/>
      <c r="K41" s="48"/>
      <c r="L41" s="49"/>
      <c r="M41" s="46"/>
      <c r="N41" s="46" t="s">
        <v>122</v>
      </c>
      <c r="O41" s="46"/>
    </row>
    <row r="42" spans="2:15" ht="18" customHeight="1">
      <c r="B42" s="341"/>
      <c r="C42" s="90" t="s">
        <v>172</v>
      </c>
      <c r="D42" s="46" t="s">
        <v>15</v>
      </c>
      <c r="E42" s="47" t="s">
        <v>15</v>
      </c>
      <c r="F42" s="48" t="s">
        <v>15</v>
      </c>
      <c r="G42" s="48" t="s">
        <v>62</v>
      </c>
      <c r="H42" s="49" t="s">
        <v>15</v>
      </c>
      <c r="I42" s="47"/>
      <c r="J42" s="48"/>
      <c r="K42" s="48" t="s">
        <v>122</v>
      </c>
      <c r="L42" s="49" t="s">
        <v>15</v>
      </c>
      <c r="M42" s="46"/>
      <c r="N42" s="46" t="s">
        <v>15</v>
      </c>
      <c r="O42" s="46" t="s">
        <v>122</v>
      </c>
    </row>
    <row r="43" spans="2:15" ht="18" customHeight="1">
      <c r="B43" s="341"/>
      <c r="C43" s="90" t="s">
        <v>173</v>
      </c>
      <c r="D43" s="46"/>
      <c r="E43" s="47" t="s">
        <v>122</v>
      </c>
      <c r="F43" s="48" t="s">
        <v>122</v>
      </c>
      <c r="G43" s="48"/>
      <c r="H43" s="49" t="s">
        <v>122</v>
      </c>
      <c r="I43" s="47" t="s">
        <v>15</v>
      </c>
      <c r="J43" s="48" t="s">
        <v>15</v>
      </c>
      <c r="K43" s="48"/>
      <c r="L43" s="49" t="s">
        <v>122</v>
      </c>
      <c r="M43" s="46"/>
      <c r="N43" s="46" t="s">
        <v>122</v>
      </c>
      <c r="O43" s="46" t="s">
        <v>122</v>
      </c>
    </row>
    <row r="44" spans="2:15" ht="18" customHeight="1">
      <c r="B44" s="341"/>
      <c r="C44" s="89" t="s">
        <v>77</v>
      </c>
      <c r="D44" s="42" t="s">
        <v>122</v>
      </c>
      <c r="E44" s="43"/>
      <c r="F44" s="44"/>
      <c r="G44" s="44"/>
      <c r="H44" s="45"/>
      <c r="I44" s="43"/>
      <c r="J44" s="44"/>
      <c r="K44" s="44"/>
      <c r="L44" s="45" t="s">
        <v>122</v>
      </c>
      <c r="M44" s="42"/>
      <c r="N44" s="42" t="s">
        <v>122</v>
      </c>
      <c r="O44" s="42"/>
    </row>
    <row r="45" spans="2:230" ht="18" customHeight="1">
      <c r="B45" s="339" t="s">
        <v>162</v>
      </c>
      <c r="C45" s="91" t="s">
        <v>119</v>
      </c>
      <c r="D45" s="55" t="s">
        <v>122</v>
      </c>
      <c r="E45" s="53"/>
      <c r="F45" s="54"/>
      <c r="G45" s="54"/>
      <c r="H45" s="55"/>
      <c r="I45" s="53"/>
      <c r="J45" s="54"/>
      <c r="K45" s="54"/>
      <c r="L45" s="55"/>
      <c r="M45" s="55"/>
      <c r="N45" s="55"/>
      <c r="O45" s="55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</row>
    <row r="46" spans="2:15" ht="18" customHeight="1">
      <c r="B46" s="340"/>
      <c r="C46" s="92" t="s">
        <v>20</v>
      </c>
      <c r="D46" s="64"/>
      <c r="E46" s="65" t="s">
        <v>62</v>
      </c>
      <c r="F46" s="66" t="s">
        <v>122</v>
      </c>
      <c r="G46" s="66" t="s">
        <v>122</v>
      </c>
      <c r="H46" s="67" t="s">
        <v>62</v>
      </c>
      <c r="I46" s="65"/>
      <c r="J46" s="66"/>
      <c r="K46" s="66"/>
      <c r="L46" s="67"/>
      <c r="M46" s="64"/>
      <c r="N46" s="64"/>
      <c r="O46" s="64"/>
    </row>
    <row r="47" spans="2:15" ht="18" customHeight="1">
      <c r="B47" s="336" t="s">
        <v>159</v>
      </c>
      <c r="C47" s="93" t="s">
        <v>174</v>
      </c>
      <c r="D47" s="52"/>
      <c r="E47" s="53"/>
      <c r="F47" s="54"/>
      <c r="G47" s="54"/>
      <c r="H47" s="55"/>
      <c r="I47" s="53" t="s">
        <v>15</v>
      </c>
      <c r="J47" s="54" t="s">
        <v>15</v>
      </c>
      <c r="K47" s="54"/>
      <c r="L47" s="55" t="s">
        <v>15</v>
      </c>
      <c r="M47" s="52"/>
      <c r="N47" s="52" t="s">
        <v>15</v>
      </c>
      <c r="O47" s="52" t="s">
        <v>15</v>
      </c>
    </row>
    <row r="48" spans="2:15" ht="18" customHeight="1">
      <c r="B48" s="337"/>
      <c r="C48" s="94" t="s">
        <v>59</v>
      </c>
      <c r="D48" s="46"/>
      <c r="E48" s="47"/>
      <c r="F48" s="48"/>
      <c r="G48" s="48"/>
      <c r="H48" s="49"/>
      <c r="I48" s="47" t="s">
        <v>15</v>
      </c>
      <c r="J48" s="48" t="s">
        <v>15</v>
      </c>
      <c r="K48" s="48" t="s">
        <v>122</v>
      </c>
      <c r="L48" s="49" t="s">
        <v>15</v>
      </c>
      <c r="M48" s="46" t="s">
        <v>15</v>
      </c>
      <c r="N48" s="46" t="s">
        <v>15</v>
      </c>
      <c r="O48" s="46" t="s">
        <v>15</v>
      </c>
    </row>
    <row r="49" spans="2:15" ht="18" customHeight="1">
      <c r="B49" s="337"/>
      <c r="C49" s="94" t="s">
        <v>146</v>
      </c>
      <c r="D49" s="46"/>
      <c r="E49" s="47"/>
      <c r="F49" s="48"/>
      <c r="G49" s="48" t="s">
        <v>122</v>
      </c>
      <c r="H49" s="49"/>
      <c r="I49" s="47"/>
      <c r="J49" s="48"/>
      <c r="K49" s="48"/>
      <c r="L49" s="49"/>
      <c r="M49" s="46"/>
      <c r="N49" s="46"/>
      <c r="O49" s="46"/>
    </row>
    <row r="50" spans="2:15" ht="18" customHeight="1">
      <c r="B50" s="337"/>
      <c r="C50" s="94" t="s">
        <v>32</v>
      </c>
      <c r="D50" s="46" t="s">
        <v>122</v>
      </c>
      <c r="E50" s="47"/>
      <c r="F50" s="48"/>
      <c r="G50" s="48"/>
      <c r="H50" s="49"/>
      <c r="I50" s="47"/>
      <c r="J50" s="48"/>
      <c r="K50" s="48"/>
      <c r="L50" s="49"/>
      <c r="M50" s="46"/>
      <c r="N50" s="46"/>
      <c r="O50" s="46"/>
    </row>
    <row r="51" spans="2:15" ht="18" customHeight="1">
      <c r="B51" s="338"/>
      <c r="C51" s="95" t="s">
        <v>57</v>
      </c>
      <c r="D51" s="56"/>
      <c r="E51" s="57"/>
      <c r="F51" s="58"/>
      <c r="G51" s="58"/>
      <c r="H51" s="59"/>
      <c r="I51" s="57" t="s">
        <v>122</v>
      </c>
      <c r="J51" s="58" t="s">
        <v>62</v>
      </c>
      <c r="K51" s="58" t="s">
        <v>122</v>
      </c>
      <c r="L51" s="59" t="s">
        <v>122</v>
      </c>
      <c r="M51" s="56" t="s">
        <v>122</v>
      </c>
      <c r="N51" s="56" t="s">
        <v>122</v>
      </c>
      <c r="O51" s="56" t="s">
        <v>62</v>
      </c>
    </row>
    <row r="52" spans="2:15" ht="18" customHeight="1">
      <c r="B52" s="334" t="s">
        <v>160</v>
      </c>
      <c r="C52" s="96" t="s">
        <v>114</v>
      </c>
      <c r="D52" s="42"/>
      <c r="E52" s="43" t="s">
        <v>122</v>
      </c>
      <c r="F52" s="44" t="s">
        <v>122</v>
      </c>
      <c r="G52" s="44"/>
      <c r="H52" s="45" t="s">
        <v>122</v>
      </c>
      <c r="I52" s="43"/>
      <c r="J52" s="44"/>
      <c r="K52" s="44"/>
      <c r="L52" s="45"/>
      <c r="M52" s="42"/>
      <c r="N52" s="42" t="s">
        <v>122</v>
      </c>
      <c r="O52" s="42"/>
    </row>
    <row r="53" spans="2:15" ht="18" customHeight="1">
      <c r="B53" s="335"/>
      <c r="C53" s="97" t="s">
        <v>69</v>
      </c>
      <c r="D53" s="64"/>
      <c r="E53" s="65"/>
      <c r="F53" s="66"/>
      <c r="G53" s="66"/>
      <c r="H53" s="67"/>
      <c r="I53" s="65"/>
      <c r="J53" s="66" t="s">
        <v>122</v>
      </c>
      <c r="K53" s="66"/>
      <c r="L53" s="67" t="s">
        <v>122</v>
      </c>
      <c r="M53" s="64"/>
      <c r="N53" s="64" t="s">
        <v>62</v>
      </c>
      <c r="O53" s="64"/>
    </row>
    <row r="54" spans="3:15" ht="18" customHeight="1"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</row>
    <row r="55" spans="3:15" ht="18" customHeight="1"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</row>
    <row r="56" spans="3:15" ht="18" customHeight="1">
      <c r="C56" s="35" t="s">
        <v>178</v>
      </c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</row>
    <row r="57" spans="2:15" ht="18" customHeight="1">
      <c r="B57" s="24"/>
      <c r="C57" s="36" t="s">
        <v>2</v>
      </c>
      <c r="D57" s="36" t="s">
        <v>164</v>
      </c>
      <c r="E57" s="36" t="s">
        <v>104</v>
      </c>
      <c r="F57" s="36" t="s">
        <v>116</v>
      </c>
      <c r="G57" s="332" t="s">
        <v>117</v>
      </c>
      <c r="H57" s="332"/>
      <c r="I57" s="332"/>
      <c r="J57" s="36" t="s">
        <v>118</v>
      </c>
      <c r="K57" s="36" t="s">
        <v>130</v>
      </c>
      <c r="L57" s="36" t="s">
        <v>131</v>
      </c>
      <c r="M57" s="36" t="s">
        <v>132</v>
      </c>
      <c r="N57" s="36" t="s">
        <v>133</v>
      </c>
      <c r="O57" s="35"/>
    </row>
    <row r="58" spans="2:15" ht="18" customHeight="1">
      <c r="B58" s="26"/>
      <c r="C58" s="37" t="s">
        <v>66</v>
      </c>
      <c r="D58" s="37">
        <v>1</v>
      </c>
      <c r="E58" s="37">
        <v>1</v>
      </c>
      <c r="F58" s="37">
        <v>1</v>
      </c>
      <c r="G58" s="39">
        <v>1</v>
      </c>
      <c r="H58" s="40">
        <v>2</v>
      </c>
      <c r="I58" s="41">
        <v>3</v>
      </c>
      <c r="J58" s="37">
        <v>1</v>
      </c>
      <c r="K58" s="37">
        <v>1</v>
      </c>
      <c r="L58" s="37">
        <v>1</v>
      </c>
      <c r="M58" s="37">
        <v>1</v>
      </c>
      <c r="N58" s="37">
        <v>1</v>
      </c>
      <c r="O58" s="35"/>
    </row>
    <row r="59" spans="2:15" ht="18" customHeight="1">
      <c r="B59" s="348" t="s">
        <v>141</v>
      </c>
      <c r="C59" s="77" t="s">
        <v>151</v>
      </c>
      <c r="D59" s="42"/>
      <c r="E59" s="42"/>
      <c r="F59" s="45"/>
      <c r="G59" s="43" t="s">
        <v>122</v>
      </c>
      <c r="H59" s="54" t="s">
        <v>122</v>
      </c>
      <c r="I59" s="45" t="s">
        <v>122</v>
      </c>
      <c r="J59" s="42" t="s">
        <v>62</v>
      </c>
      <c r="K59" s="68"/>
      <c r="L59" s="68"/>
      <c r="M59" s="68"/>
      <c r="N59" s="69"/>
      <c r="O59" s="35"/>
    </row>
    <row r="60" spans="2:15" ht="18" customHeight="1">
      <c r="B60" s="348"/>
      <c r="C60" s="78" t="s">
        <v>126</v>
      </c>
      <c r="D60" s="46"/>
      <c r="E60" s="46"/>
      <c r="F60" s="49"/>
      <c r="G60" s="47"/>
      <c r="H60" s="48"/>
      <c r="I60" s="49"/>
      <c r="J60" s="46"/>
      <c r="K60" s="70" t="s">
        <v>122</v>
      </c>
      <c r="L60" s="70"/>
      <c r="M60" s="70"/>
      <c r="N60" s="71" t="s">
        <v>122</v>
      </c>
      <c r="O60" s="35"/>
    </row>
    <row r="61" spans="2:15" ht="18" customHeight="1">
      <c r="B61" s="348"/>
      <c r="C61" s="79" t="s">
        <v>67</v>
      </c>
      <c r="D61" s="46" t="s">
        <v>122</v>
      </c>
      <c r="E61" s="46" t="s">
        <v>62</v>
      </c>
      <c r="F61" s="49" t="s">
        <v>15</v>
      </c>
      <c r="G61" s="50" t="s">
        <v>62</v>
      </c>
      <c r="H61" s="51" t="s">
        <v>62</v>
      </c>
      <c r="I61" s="49" t="s">
        <v>15</v>
      </c>
      <c r="J61" s="46" t="s">
        <v>62</v>
      </c>
      <c r="K61" s="46" t="s">
        <v>122</v>
      </c>
      <c r="L61" s="46"/>
      <c r="M61" s="46" t="s">
        <v>122</v>
      </c>
      <c r="N61" s="49" t="s">
        <v>122</v>
      </c>
      <c r="O61" s="35"/>
    </row>
    <row r="62" spans="2:15" ht="18" customHeight="1">
      <c r="B62" s="348"/>
      <c r="C62" s="79" t="s">
        <v>23</v>
      </c>
      <c r="D62" s="46"/>
      <c r="E62" s="46"/>
      <c r="F62" s="49"/>
      <c r="G62" s="47"/>
      <c r="H62" s="48"/>
      <c r="I62" s="49"/>
      <c r="J62" s="46"/>
      <c r="K62" s="46" t="s">
        <v>62</v>
      </c>
      <c r="L62" s="46" t="s">
        <v>122</v>
      </c>
      <c r="M62" s="46" t="s">
        <v>62</v>
      </c>
      <c r="N62" s="49" t="s">
        <v>62</v>
      </c>
      <c r="O62" s="35"/>
    </row>
    <row r="63" spans="2:15" ht="18" customHeight="1">
      <c r="B63" s="348"/>
      <c r="C63" s="78" t="s">
        <v>150</v>
      </c>
      <c r="D63" s="46"/>
      <c r="E63" s="46"/>
      <c r="F63" s="49" t="s">
        <v>122</v>
      </c>
      <c r="G63" s="47" t="s">
        <v>122</v>
      </c>
      <c r="H63" s="51" t="s">
        <v>122</v>
      </c>
      <c r="I63" s="49" t="s">
        <v>122</v>
      </c>
      <c r="J63" s="46" t="s">
        <v>122</v>
      </c>
      <c r="K63" s="46" t="s">
        <v>122</v>
      </c>
      <c r="L63" s="46" t="s">
        <v>122</v>
      </c>
      <c r="M63" s="46" t="s">
        <v>122</v>
      </c>
      <c r="N63" s="49" t="s">
        <v>122</v>
      </c>
      <c r="O63" s="35"/>
    </row>
    <row r="64" spans="2:15" ht="18" customHeight="1">
      <c r="B64" s="348"/>
      <c r="C64" s="78" t="s">
        <v>127</v>
      </c>
      <c r="D64" s="46"/>
      <c r="E64" s="46"/>
      <c r="F64" s="49"/>
      <c r="G64" s="47" t="s">
        <v>122</v>
      </c>
      <c r="H64" s="51" t="s">
        <v>122</v>
      </c>
      <c r="I64" s="49" t="s">
        <v>122</v>
      </c>
      <c r="J64" s="46" t="s">
        <v>122</v>
      </c>
      <c r="K64" s="46" t="s">
        <v>122</v>
      </c>
      <c r="L64" s="46" t="s">
        <v>122</v>
      </c>
      <c r="M64" s="46" t="s">
        <v>62</v>
      </c>
      <c r="N64" s="49" t="s">
        <v>122</v>
      </c>
      <c r="O64" s="35"/>
    </row>
    <row r="65" spans="2:15" ht="18" customHeight="1">
      <c r="B65" s="348"/>
      <c r="C65" s="78" t="s">
        <v>128</v>
      </c>
      <c r="D65" s="46"/>
      <c r="E65" s="46"/>
      <c r="F65" s="71" t="s">
        <v>122</v>
      </c>
      <c r="G65" s="47" t="s">
        <v>122</v>
      </c>
      <c r="H65" s="51" t="s">
        <v>122</v>
      </c>
      <c r="I65" s="49" t="s">
        <v>122</v>
      </c>
      <c r="J65" s="46"/>
      <c r="K65" s="46" t="s">
        <v>62</v>
      </c>
      <c r="L65" s="46" t="s">
        <v>122</v>
      </c>
      <c r="M65" s="46" t="s">
        <v>122</v>
      </c>
      <c r="N65" s="49" t="s">
        <v>122</v>
      </c>
      <c r="O65" s="35"/>
    </row>
    <row r="66" spans="2:15" ht="18" customHeight="1">
      <c r="B66" s="348"/>
      <c r="C66" s="79" t="s">
        <v>22</v>
      </c>
      <c r="D66" s="46" t="s">
        <v>122</v>
      </c>
      <c r="E66" s="46" t="s">
        <v>15</v>
      </c>
      <c r="F66" s="49" t="s">
        <v>62</v>
      </c>
      <c r="G66" s="50" t="s">
        <v>15</v>
      </c>
      <c r="H66" s="51" t="s">
        <v>122</v>
      </c>
      <c r="I66" s="49" t="s">
        <v>122</v>
      </c>
      <c r="J66" s="46" t="s">
        <v>62</v>
      </c>
      <c r="K66" s="46" t="s">
        <v>122</v>
      </c>
      <c r="L66" s="46"/>
      <c r="M66" s="46"/>
      <c r="N66" s="49" t="s">
        <v>62</v>
      </c>
      <c r="O66" s="35"/>
    </row>
    <row r="67" spans="2:15" ht="18" customHeight="1">
      <c r="B67" s="348"/>
      <c r="C67" s="79" t="s">
        <v>165</v>
      </c>
      <c r="D67" s="46" t="s">
        <v>15</v>
      </c>
      <c r="E67" s="46" t="s">
        <v>15</v>
      </c>
      <c r="F67" s="49" t="s">
        <v>15</v>
      </c>
      <c r="G67" s="50" t="s">
        <v>15</v>
      </c>
      <c r="H67" s="51" t="s">
        <v>15</v>
      </c>
      <c r="I67" s="49" t="s">
        <v>15</v>
      </c>
      <c r="J67" s="46" t="s">
        <v>15</v>
      </c>
      <c r="K67" s="46" t="s">
        <v>15</v>
      </c>
      <c r="L67" s="46" t="s">
        <v>15</v>
      </c>
      <c r="M67" s="46" t="s">
        <v>15</v>
      </c>
      <c r="N67" s="49" t="s">
        <v>15</v>
      </c>
      <c r="O67" s="35"/>
    </row>
    <row r="68" spans="2:15" ht="18" customHeight="1">
      <c r="B68" s="348"/>
      <c r="C68" s="79" t="s">
        <v>54</v>
      </c>
      <c r="D68" s="46"/>
      <c r="E68" s="46"/>
      <c r="F68" s="49"/>
      <c r="G68" s="47"/>
      <c r="H68" s="48"/>
      <c r="I68" s="49"/>
      <c r="J68" s="46"/>
      <c r="K68" s="46"/>
      <c r="L68" s="46"/>
      <c r="M68" s="46"/>
      <c r="N68" s="49"/>
      <c r="O68" s="35"/>
    </row>
    <row r="69" spans="2:15" ht="18" customHeight="1">
      <c r="B69" s="348"/>
      <c r="C69" s="79" t="s">
        <v>166</v>
      </c>
      <c r="D69" s="46" t="s">
        <v>122</v>
      </c>
      <c r="E69" s="46"/>
      <c r="F69" s="71" t="s">
        <v>122</v>
      </c>
      <c r="G69" s="47" t="s">
        <v>62</v>
      </c>
      <c r="H69" s="51" t="s">
        <v>62</v>
      </c>
      <c r="I69" s="49" t="s">
        <v>62</v>
      </c>
      <c r="J69" s="46" t="s">
        <v>122</v>
      </c>
      <c r="K69" s="46"/>
      <c r="L69" s="46"/>
      <c r="M69" s="46"/>
      <c r="N69" s="49"/>
      <c r="O69" s="35"/>
    </row>
    <row r="70" spans="2:15" ht="18" customHeight="1">
      <c r="B70" s="348"/>
      <c r="C70" s="79" t="s">
        <v>68</v>
      </c>
      <c r="D70" s="46" t="s">
        <v>122</v>
      </c>
      <c r="E70" s="46" t="s">
        <v>122</v>
      </c>
      <c r="F70" s="49" t="s">
        <v>122</v>
      </c>
      <c r="G70" s="47"/>
      <c r="H70" s="48" t="s">
        <v>62</v>
      </c>
      <c r="I70" s="49"/>
      <c r="J70" s="46" t="s">
        <v>62</v>
      </c>
      <c r="K70" s="46" t="s">
        <v>122</v>
      </c>
      <c r="L70" s="46"/>
      <c r="M70" s="46"/>
      <c r="N70" s="49"/>
      <c r="O70" s="35"/>
    </row>
    <row r="71" spans="2:15" ht="18" customHeight="1">
      <c r="B71" s="348"/>
      <c r="C71" s="79" t="s">
        <v>149</v>
      </c>
      <c r="D71" s="46"/>
      <c r="E71" s="46" t="s">
        <v>62</v>
      </c>
      <c r="F71" s="49" t="s">
        <v>15</v>
      </c>
      <c r="G71" s="50" t="s">
        <v>15</v>
      </c>
      <c r="H71" s="51" t="s">
        <v>15</v>
      </c>
      <c r="I71" s="49" t="s">
        <v>15</v>
      </c>
      <c r="J71" s="46" t="s">
        <v>15</v>
      </c>
      <c r="K71" s="46" t="s">
        <v>62</v>
      </c>
      <c r="L71" s="46" t="s">
        <v>122</v>
      </c>
      <c r="M71" s="46" t="s">
        <v>122</v>
      </c>
      <c r="N71" s="49" t="s">
        <v>122</v>
      </c>
      <c r="O71" s="35"/>
    </row>
    <row r="72" spans="2:15" ht="18" customHeight="1">
      <c r="B72" s="348"/>
      <c r="C72" s="79" t="s">
        <v>21</v>
      </c>
      <c r="D72" s="46"/>
      <c r="E72" s="46" t="s">
        <v>62</v>
      </c>
      <c r="F72" s="49"/>
      <c r="G72" s="47"/>
      <c r="H72" s="48"/>
      <c r="I72" s="49"/>
      <c r="J72" s="46" t="s">
        <v>122</v>
      </c>
      <c r="K72" s="46"/>
      <c r="L72" s="46" t="s">
        <v>15</v>
      </c>
      <c r="M72" s="46" t="s">
        <v>15</v>
      </c>
      <c r="N72" s="49" t="s">
        <v>15</v>
      </c>
      <c r="O72" s="35"/>
    </row>
    <row r="73" spans="2:15" ht="18" customHeight="1">
      <c r="B73" s="348"/>
      <c r="C73" s="79" t="s">
        <v>175</v>
      </c>
      <c r="D73" s="46" t="s">
        <v>15</v>
      </c>
      <c r="E73" s="46" t="s">
        <v>15</v>
      </c>
      <c r="F73" s="49" t="s">
        <v>62</v>
      </c>
      <c r="G73" s="50" t="s">
        <v>15</v>
      </c>
      <c r="H73" s="51" t="s">
        <v>15</v>
      </c>
      <c r="I73" s="49" t="s">
        <v>62</v>
      </c>
      <c r="J73" s="46" t="s">
        <v>62</v>
      </c>
      <c r="K73" s="46" t="s">
        <v>15</v>
      </c>
      <c r="L73" s="46" t="s">
        <v>62</v>
      </c>
      <c r="M73" s="46" t="s">
        <v>15</v>
      </c>
      <c r="N73" s="49" t="s">
        <v>15</v>
      </c>
      <c r="O73" s="35"/>
    </row>
    <row r="74" spans="2:15" ht="18" customHeight="1">
      <c r="B74" s="348"/>
      <c r="C74" s="79" t="s">
        <v>108</v>
      </c>
      <c r="D74" s="46" t="s">
        <v>15</v>
      </c>
      <c r="E74" s="46" t="s">
        <v>15</v>
      </c>
      <c r="F74" s="49" t="s">
        <v>15</v>
      </c>
      <c r="G74" s="50" t="s">
        <v>15</v>
      </c>
      <c r="H74" s="51" t="s">
        <v>15</v>
      </c>
      <c r="I74" s="49" t="s">
        <v>15</v>
      </c>
      <c r="J74" s="46" t="s">
        <v>15</v>
      </c>
      <c r="K74" s="46" t="s">
        <v>15</v>
      </c>
      <c r="L74" s="46" t="s">
        <v>62</v>
      </c>
      <c r="M74" s="46" t="s">
        <v>15</v>
      </c>
      <c r="N74" s="49" t="s">
        <v>15</v>
      </c>
      <c r="O74" s="35"/>
    </row>
    <row r="75" spans="2:15" ht="18" customHeight="1">
      <c r="B75" s="348"/>
      <c r="C75" s="79" t="s">
        <v>129</v>
      </c>
      <c r="D75" s="46"/>
      <c r="E75" s="46" t="s">
        <v>62</v>
      </c>
      <c r="F75" s="71" t="s">
        <v>62</v>
      </c>
      <c r="G75" s="50" t="s">
        <v>122</v>
      </c>
      <c r="H75" s="51" t="s">
        <v>122</v>
      </c>
      <c r="I75" s="49" t="s">
        <v>122</v>
      </c>
      <c r="J75" s="46" t="s">
        <v>122</v>
      </c>
      <c r="K75" s="46" t="s">
        <v>15</v>
      </c>
      <c r="L75" s="46" t="s">
        <v>15</v>
      </c>
      <c r="M75" s="46" t="s">
        <v>122</v>
      </c>
      <c r="N75" s="49" t="s">
        <v>62</v>
      </c>
      <c r="O75" s="35"/>
    </row>
    <row r="76" spans="2:15" ht="18" customHeight="1">
      <c r="B76" s="348"/>
      <c r="C76" s="79" t="s">
        <v>52</v>
      </c>
      <c r="D76" s="46" t="s">
        <v>122</v>
      </c>
      <c r="E76" s="46" t="s">
        <v>15</v>
      </c>
      <c r="F76" s="49" t="s">
        <v>15</v>
      </c>
      <c r="G76" s="50" t="s">
        <v>15</v>
      </c>
      <c r="H76" s="51" t="s">
        <v>15</v>
      </c>
      <c r="I76" s="49" t="s">
        <v>15</v>
      </c>
      <c r="J76" s="46" t="s">
        <v>15</v>
      </c>
      <c r="K76" s="46" t="s">
        <v>15</v>
      </c>
      <c r="L76" s="46" t="s">
        <v>15</v>
      </c>
      <c r="M76" s="46" t="s">
        <v>15</v>
      </c>
      <c r="N76" s="49" t="s">
        <v>15</v>
      </c>
      <c r="O76" s="35"/>
    </row>
    <row r="77" spans="2:15" ht="18" customHeight="1">
      <c r="B77" s="348"/>
      <c r="C77" s="79" t="s">
        <v>176</v>
      </c>
      <c r="D77" s="46"/>
      <c r="E77" s="46" t="s">
        <v>62</v>
      </c>
      <c r="F77" s="49"/>
      <c r="G77" s="47"/>
      <c r="H77" s="48"/>
      <c r="I77" s="49"/>
      <c r="J77" s="46"/>
      <c r="K77" s="46" t="s">
        <v>62</v>
      </c>
      <c r="L77" s="46" t="s">
        <v>62</v>
      </c>
      <c r="M77" s="46" t="s">
        <v>122</v>
      </c>
      <c r="N77" s="49" t="s">
        <v>122</v>
      </c>
      <c r="O77" s="35"/>
    </row>
    <row r="78" spans="2:15" ht="18" customHeight="1">
      <c r="B78" s="348"/>
      <c r="C78" s="80" t="s">
        <v>167</v>
      </c>
      <c r="D78" s="42" t="s">
        <v>122</v>
      </c>
      <c r="E78" s="42"/>
      <c r="F78" s="45" t="s">
        <v>15</v>
      </c>
      <c r="G78" s="43"/>
      <c r="H78" s="44" t="s">
        <v>15</v>
      </c>
      <c r="I78" s="45" t="s">
        <v>15</v>
      </c>
      <c r="J78" s="42" t="s">
        <v>15</v>
      </c>
      <c r="K78" s="42" t="s">
        <v>15</v>
      </c>
      <c r="L78" s="42" t="s">
        <v>62</v>
      </c>
      <c r="M78" s="42" t="s">
        <v>15</v>
      </c>
      <c r="N78" s="45" t="s">
        <v>15</v>
      </c>
      <c r="O78" s="35"/>
    </row>
    <row r="79" spans="2:15" ht="18" customHeight="1">
      <c r="B79" s="345" t="s">
        <v>156</v>
      </c>
      <c r="C79" s="81" t="s">
        <v>168</v>
      </c>
      <c r="D79" s="52"/>
      <c r="E79" s="52" t="s">
        <v>15</v>
      </c>
      <c r="F79" s="72" t="s">
        <v>15</v>
      </c>
      <c r="G79" s="53" t="s">
        <v>15</v>
      </c>
      <c r="H79" s="98" t="s">
        <v>15</v>
      </c>
      <c r="I79" s="55" t="s">
        <v>15</v>
      </c>
      <c r="J79" s="52" t="s">
        <v>15</v>
      </c>
      <c r="K79" s="52" t="s">
        <v>15</v>
      </c>
      <c r="L79" s="52" t="s">
        <v>15</v>
      </c>
      <c r="M79" s="52" t="s">
        <v>15</v>
      </c>
      <c r="N79" s="55" t="s">
        <v>15</v>
      </c>
      <c r="O79" s="35"/>
    </row>
    <row r="80" spans="2:15" ht="18" customHeight="1">
      <c r="B80" s="346"/>
      <c r="C80" s="82" t="s">
        <v>153</v>
      </c>
      <c r="D80" s="46" t="s">
        <v>122</v>
      </c>
      <c r="E80" s="46" t="s">
        <v>122</v>
      </c>
      <c r="F80" s="49"/>
      <c r="G80" s="47"/>
      <c r="H80" s="48" t="s">
        <v>122</v>
      </c>
      <c r="I80" s="49"/>
      <c r="J80" s="46"/>
      <c r="K80" s="46"/>
      <c r="L80" s="46"/>
      <c r="M80" s="46"/>
      <c r="N80" s="49"/>
      <c r="O80" s="35"/>
    </row>
    <row r="81" spans="2:15" ht="18" customHeight="1">
      <c r="B81" s="346"/>
      <c r="C81" s="82" t="s">
        <v>72</v>
      </c>
      <c r="D81" s="46" t="s">
        <v>122</v>
      </c>
      <c r="E81" s="46" t="s">
        <v>15</v>
      </c>
      <c r="F81" s="49" t="s">
        <v>15</v>
      </c>
      <c r="G81" s="50" t="s">
        <v>15</v>
      </c>
      <c r="H81" s="51" t="s">
        <v>15</v>
      </c>
      <c r="I81" s="49" t="s">
        <v>15</v>
      </c>
      <c r="J81" s="46" t="s">
        <v>15</v>
      </c>
      <c r="K81" s="46" t="s">
        <v>62</v>
      </c>
      <c r="L81" s="46" t="s">
        <v>62</v>
      </c>
      <c r="M81" s="46" t="s">
        <v>62</v>
      </c>
      <c r="N81" s="49" t="s">
        <v>62</v>
      </c>
      <c r="O81" s="35"/>
    </row>
    <row r="82" spans="2:15" ht="18" customHeight="1">
      <c r="B82" s="347"/>
      <c r="C82" s="83" t="s">
        <v>169</v>
      </c>
      <c r="D82" s="56" t="s">
        <v>62</v>
      </c>
      <c r="E82" s="56" t="s">
        <v>15</v>
      </c>
      <c r="F82" s="59" t="s">
        <v>15</v>
      </c>
      <c r="G82" s="60" t="s">
        <v>15</v>
      </c>
      <c r="H82" s="61" t="s">
        <v>15</v>
      </c>
      <c r="I82" s="59" t="s">
        <v>15</v>
      </c>
      <c r="J82" s="56" t="s">
        <v>15</v>
      </c>
      <c r="K82" s="56" t="s">
        <v>15</v>
      </c>
      <c r="L82" s="56" t="s">
        <v>62</v>
      </c>
      <c r="M82" s="56" t="s">
        <v>62</v>
      </c>
      <c r="N82" s="59" t="s">
        <v>62</v>
      </c>
      <c r="O82" s="35"/>
    </row>
    <row r="83" spans="2:15" ht="18" customHeight="1">
      <c r="B83" s="349" t="s">
        <v>161</v>
      </c>
      <c r="C83" s="84" t="s">
        <v>31</v>
      </c>
      <c r="D83" s="74"/>
      <c r="E83" s="74"/>
      <c r="F83" s="75"/>
      <c r="G83" s="76"/>
      <c r="H83" s="99"/>
      <c r="I83" s="75"/>
      <c r="J83" s="74"/>
      <c r="K83" s="74"/>
      <c r="L83" s="74"/>
      <c r="M83" s="74"/>
      <c r="N83" s="75"/>
      <c r="O83" s="35"/>
    </row>
    <row r="84" spans="2:15" ht="18" customHeight="1">
      <c r="B84" s="350"/>
      <c r="C84" s="85" t="s">
        <v>33</v>
      </c>
      <c r="D84" s="64"/>
      <c r="E84" s="64"/>
      <c r="F84" s="67"/>
      <c r="G84" s="65"/>
      <c r="H84" s="66"/>
      <c r="I84" s="67"/>
      <c r="J84" s="64" t="s">
        <v>122</v>
      </c>
      <c r="K84" s="64"/>
      <c r="L84" s="64" t="s">
        <v>122</v>
      </c>
      <c r="M84" s="64" t="s">
        <v>122</v>
      </c>
      <c r="N84" s="67" t="s">
        <v>122</v>
      </c>
      <c r="O84" s="35"/>
    </row>
    <row r="85" spans="2:15" ht="18" customHeight="1">
      <c r="B85" s="342" t="s">
        <v>157</v>
      </c>
      <c r="C85" s="86" t="s">
        <v>170</v>
      </c>
      <c r="D85" s="52" t="s">
        <v>122</v>
      </c>
      <c r="E85" s="52" t="s">
        <v>15</v>
      </c>
      <c r="F85" s="55" t="s">
        <v>15</v>
      </c>
      <c r="G85" s="73" t="s">
        <v>122</v>
      </c>
      <c r="H85" s="98" t="s">
        <v>122</v>
      </c>
      <c r="I85" s="55" t="s">
        <v>62</v>
      </c>
      <c r="J85" s="52" t="s">
        <v>62</v>
      </c>
      <c r="K85" s="52"/>
      <c r="L85" s="52" t="s">
        <v>62</v>
      </c>
      <c r="M85" s="52" t="s">
        <v>122</v>
      </c>
      <c r="N85" s="55" t="s">
        <v>15</v>
      </c>
      <c r="O85" s="35"/>
    </row>
    <row r="86" spans="2:15" ht="18" customHeight="1">
      <c r="B86" s="343"/>
      <c r="C86" s="87" t="s">
        <v>171</v>
      </c>
      <c r="D86" s="46" t="s">
        <v>122</v>
      </c>
      <c r="E86" s="46" t="s">
        <v>123</v>
      </c>
      <c r="F86" s="49" t="s">
        <v>62</v>
      </c>
      <c r="G86" s="50" t="s">
        <v>62</v>
      </c>
      <c r="H86" s="51" t="s">
        <v>122</v>
      </c>
      <c r="I86" s="49" t="s">
        <v>122</v>
      </c>
      <c r="J86" s="46" t="s">
        <v>122</v>
      </c>
      <c r="K86" s="46" t="s">
        <v>122</v>
      </c>
      <c r="L86" s="46" t="s">
        <v>62</v>
      </c>
      <c r="M86" s="46" t="s">
        <v>122</v>
      </c>
      <c r="N86" s="49" t="s">
        <v>15</v>
      </c>
      <c r="O86" s="35"/>
    </row>
    <row r="87" spans="2:15" ht="18" customHeight="1">
      <c r="B87" s="343"/>
      <c r="C87" s="87" t="s">
        <v>70</v>
      </c>
      <c r="D87" s="46"/>
      <c r="E87" s="46"/>
      <c r="F87" s="49"/>
      <c r="G87" s="47"/>
      <c r="H87" s="48"/>
      <c r="I87" s="49"/>
      <c r="J87" s="46"/>
      <c r="K87" s="46"/>
      <c r="L87" s="46"/>
      <c r="M87" s="46"/>
      <c r="N87" s="49"/>
      <c r="O87" s="35"/>
    </row>
    <row r="88" spans="2:15" ht="18" customHeight="1">
      <c r="B88" s="343"/>
      <c r="C88" s="87" t="s">
        <v>78</v>
      </c>
      <c r="D88" s="46"/>
      <c r="E88" s="46"/>
      <c r="F88" s="49"/>
      <c r="G88" s="47"/>
      <c r="H88" s="48"/>
      <c r="I88" s="49"/>
      <c r="J88" s="46"/>
      <c r="K88" s="46"/>
      <c r="L88" s="46"/>
      <c r="M88" s="46"/>
      <c r="N88" s="49"/>
      <c r="O88" s="35"/>
    </row>
    <row r="89" spans="2:15" ht="18" customHeight="1">
      <c r="B89" s="344"/>
      <c r="C89" s="88" t="s">
        <v>177</v>
      </c>
      <c r="D89" s="56"/>
      <c r="E89" s="56" t="s">
        <v>81</v>
      </c>
      <c r="F89" s="59"/>
      <c r="G89" s="57"/>
      <c r="H89" s="58"/>
      <c r="I89" s="59"/>
      <c r="J89" s="56"/>
      <c r="K89" s="56"/>
      <c r="L89" s="56"/>
      <c r="M89" s="56"/>
      <c r="N89" s="59"/>
      <c r="O89" s="35"/>
    </row>
    <row r="90" spans="2:15" ht="18" customHeight="1">
      <c r="B90" s="341" t="s">
        <v>158</v>
      </c>
      <c r="C90" s="89" t="s">
        <v>148</v>
      </c>
      <c r="D90" s="42"/>
      <c r="E90" s="42"/>
      <c r="F90" s="45"/>
      <c r="G90" s="43"/>
      <c r="H90" s="44"/>
      <c r="I90" s="45"/>
      <c r="J90" s="42"/>
      <c r="K90" s="42"/>
      <c r="L90" s="42"/>
      <c r="M90" s="42" t="s">
        <v>122</v>
      </c>
      <c r="N90" s="45"/>
      <c r="O90" s="35"/>
    </row>
    <row r="91" spans="2:15" ht="18" customHeight="1">
      <c r="B91" s="341"/>
      <c r="C91" s="90" t="s">
        <v>24</v>
      </c>
      <c r="D91" s="46"/>
      <c r="E91" s="46"/>
      <c r="F91" s="49"/>
      <c r="G91" s="47"/>
      <c r="H91" s="48"/>
      <c r="I91" s="49"/>
      <c r="J91" s="46"/>
      <c r="K91" s="46"/>
      <c r="L91" s="46"/>
      <c r="M91" s="46"/>
      <c r="N91" s="49"/>
      <c r="O91" s="35"/>
    </row>
    <row r="92" spans="2:15" ht="18" customHeight="1">
      <c r="B92" s="341"/>
      <c r="C92" s="90" t="s">
        <v>172</v>
      </c>
      <c r="D92" s="46" t="s">
        <v>62</v>
      </c>
      <c r="E92" s="46" t="s">
        <v>62</v>
      </c>
      <c r="F92" s="49" t="s">
        <v>62</v>
      </c>
      <c r="G92" s="50" t="s">
        <v>15</v>
      </c>
      <c r="H92" s="51" t="s">
        <v>15</v>
      </c>
      <c r="I92" s="49" t="s">
        <v>15</v>
      </c>
      <c r="J92" s="46" t="s">
        <v>15</v>
      </c>
      <c r="K92" s="46"/>
      <c r="L92" s="46" t="s">
        <v>62</v>
      </c>
      <c r="M92" s="46" t="s">
        <v>62</v>
      </c>
      <c r="N92" s="49"/>
      <c r="O92" s="35"/>
    </row>
    <row r="93" spans="2:15" ht="18" customHeight="1">
      <c r="B93" s="341"/>
      <c r="C93" s="90" t="s">
        <v>173</v>
      </c>
      <c r="D93" s="46"/>
      <c r="E93" s="46" t="s">
        <v>81</v>
      </c>
      <c r="F93" s="49"/>
      <c r="G93" s="47"/>
      <c r="H93" s="48"/>
      <c r="I93" s="49" t="s">
        <v>62</v>
      </c>
      <c r="J93" s="46" t="s">
        <v>122</v>
      </c>
      <c r="K93" s="46"/>
      <c r="L93" s="46"/>
      <c r="M93" s="46"/>
      <c r="N93" s="49" t="s">
        <v>15</v>
      </c>
      <c r="O93" s="35"/>
    </row>
    <row r="94" spans="2:15" ht="18" customHeight="1">
      <c r="B94" s="341"/>
      <c r="C94" s="89" t="s">
        <v>77</v>
      </c>
      <c r="D94" s="42"/>
      <c r="E94" s="42"/>
      <c r="F94" s="45"/>
      <c r="G94" s="43"/>
      <c r="H94" s="44"/>
      <c r="I94" s="45"/>
      <c r="J94" s="42"/>
      <c r="K94" s="42"/>
      <c r="L94" s="42"/>
      <c r="M94" s="42"/>
      <c r="N94" s="45"/>
      <c r="O94" s="35"/>
    </row>
    <row r="95" spans="2:15" ht="18" customHeight="1">
      <c r="B95" s="339" t="s">
        <v>162</v>
      </c>
      <c r="C95" s="91" t="s">
        <v>119</v>
      </c>
      <c r="D95" s="55"/>
      <c r="E95" s="55"/>
      <c r="F95" s="55"/>
      <c r="G95" s="53"/>
      <c r="H95" s="54"/>
      <c r="I95" s="55"/>
      <c r="J95" s="55"/>
      <c r="K95" s="55"/>
      <c r="L95" s="55"/>
      <c r="M95" s="55"/>
      <c r="N95" s="55"/>
      <c r="O95" s="35"/>
    </row>
    <row r="96" spans="2:15" ht="18" customHeight="1">
      <c r="B96" s="340"/>
      <c r="C96" s="92" t="s">
        <v>20</v>
      </c>
      <c r="D96" s="64" t="s">
        <v>122</v>
      </c>
      <c r="E96" s="64"/>
      <c r="F96" s="67"/>
      <c r="G96" s="65"/>
      <c r="H96" s="66"/>
      <c r="I96" s="67"/>
      <c r="J96" s="64"/>
      <c r="K96" s="64"/>
      <c r="L96" s="64"/>
      <c r="M96" s="64"/>
      <c r="N96" s="67"/>
      <c r="O96" s="35"/>
    </row>
    <row r="97" spans="2:15" ht="18" customHeight="1">
      <c r="B97" s="336" t="s">
        <v>159</v>
      </c>
      <c r="C97" s="93" t="s">
        <v>174</v>
      </c>
      <c r="D97" s="42" t="s">
        <v>15</v>
      </c>
      <c r="E97" s="42" t="s">
        <v>15</v>
      </c>
      <c r="F97" s="45" t="s">
        <v>15</v>
      </c>
      <c r="G97" s="62" t="s">
        <v>15</v>
      </c>
      <c r="H97" s="63" t="s">
        <v>15</v>
      </c>
      <c r="I97" s="45" t="s">
        <v>15</v>
      </c>
      <c r="J97" s="42" t="s">
        <v>15</v>
      </c>
      <c r="K97" s="42"/>
      <c r="L97" s="42"/>
      <c r="M97" s="42"/>
      <c r="N97" s="45"/>
      <c r="O97" s="35"/>
    </row>
    <row r="98" spans="2:15" ht="18" customHeight="1">
      <c r="B98" s="337"/>
      <c r="C98" s="94" t="s">
        <v>59</v>
      </c>
      <c r="D98" s="46" t="s">
        <v>15</v>
      </c>
      <c r="E98" s="46" t="s">
        <v>15</v>
      </c>
      <c r="F98" s="49" t="s">
        <v>62</v>
      </c>
      <c r="G98" s="50" t="s">
        <v>62</v>
      </c>
      <c r="H98" s="51" t="s">
        <v>62</v>
      </c>
      <c r="I98" s="49" t="s">
        <v>62</v>
      </c>
      <c r="J98" s="46" t="s">
        <v>62</v>
      </c>
      <c r="K98" s="46"/>
      <c r="L98" s="46"/>
      <c r="M98" s="46"/>
      <c r="N98" s="49"/>
      <c r="O98" s="35"/>
    </row>
    <row r="99" spans="2:15" ht="18" customHeight="1">
      <c r="B99" s="337"/>
      <c r="C99" s="94" t="s">
        <v>146</v>
      </c>
      <c r="D99" s="46"/>
      <c r="E99" s="46"/>
      <c r="F99" s="49"/>
      <c r="G99" s="47"/>
      <c r="H99" s="48"/>
      <c r="I99" s="49"/>
      <c r="J99" s="46"/>
      <c r="K99" s="46"/>
      <c r="L99" s="46"/>
      <c r="M99" s="46"/>
      <c r="N99" s="49"/>
      <c r="O99" s="35"/>
    </row>
    <row r="100" spans="2:15" ht="18" customHeight="1">
      <c r="B100" s="337"/>
      <c r="C100" s="94" t="s">
        <v>32</v>
      </c>
      <c r="D100" s="46"/>
      <c r="E100" s="46"/>
      <c r="F100" s="49"/>
      <c r="G100" s="47"/>
      <c r="H100" s="48"/>
      <c r="I100" s="49"/>
      <c r="J100" s="46"/>
      <c r="K100" s="46"/>
      <c r="L100" s="46"/>
      <c r="M100" s="46"/>
      <c r="N100" s="49"/>
      <c r="O100" s="35"/>
    </row>
    <row r="101" spans="2:15" ht="18" customHeight="1">
      <c r="B101" s="338"/>
      <c r="C101" s="95" t="s">
        <v>57</v>
      </c>
      <c r="D101" s="56" t="s">
        <v>15</v>
      </c>
      <c r="E101" s="56" t="s">
        <v>62</v>
      </c>
      <c r="F101" s="59" t="s">
        <v>62</v>
      </c>
      <c r="G101" s="60" t="s">
        <v>62</v>
      </c>
      <c r="H101" s="61" t="s">
        <v>62</v>
      </c>
      <c r="I101" s="59" t="s">
        <v>62</v>
      </c>
      <c r="J101" s="56" t="s">
        <v>122</v>
      </c>
      <c r="K101" s="56"/>
      <c r="L101" s="56"/>
      <c r="M101" s="56"/>
      <c r="N101" s="59"/>
      <c r="O101" s="35"/>
    </row>
    <row r="102" spans="2:15" ht="18" customHeight="1">
      <c r="B102" s="334" t="s">
        <v>160</v>
      </c>
      <c r="C102" s="96" t="s">
        <v>114</v>
      </c>
      <c r="D102" s="42" t="s">
        <v>122</v>
      </c>
      <c r="E102" s="42"/>
      <c r="F102" s="45"/>
      <c r="G102" s="43" t="s">
        <v>62</v>
      </c>
      <c r="H102" s="99" t="s">
        <v>15</v>
      </c>
      <c r="I102" s="45" t="s">
        <v>62</v>
      </c>
      <c r="J102" s="42" t="s">
        <v>62</v>
      </c>
      <c r="K102" s="42"/>
      <c r="L102" s="42"/>
      <c r="M102" s="42"/>
      <c r="N102" s="45"/>
      <c r="O102" s="35"/>
    </row>
    <row r="103" spans="2:15" ht="18" customHeight="1">
      <c r="B103" s="335"/>
      <c r="C103" s="97" t="s">
        <v>69</v>
      </c>
      <c r="D103" s="64"/>
      <c r="E103" s="64"/>
      <c r="F103" s="67" t="s">
        <v>122</v>
      </c>
      <c r="G103" s="65" t="s">
        <v>62</v>
      </c>
      <c r="H103" s="66" t="s">
        <v>15</v>
      </c>
      <c r="I103" s="67" t="s">
        <v>15</v>
      </c>
      <c r="J103" s="64" t="s">
        <v>15</v>
      </c>
      <c r="K103" s="64"/>
      <c r="L103" s="64"/>
      <c r="M103" s="64" t="s">
        <v>122</v>
      </c>
      <c r="N103" s="67"/>
      <c r="O103" s="35"/>
    </row>
    <row r="104" spans="3:15" ht="18" customHeight="1"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</row>
    <row r="105" spans="3:15" ht="18" customHeight="1"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</row>
    <row r="106" spans="3:15" ht="18" customHeight="1"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</row>
    <row r="107" spans="3:15" ht="18" customHeight="1"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</row>
    <row r="108" spans="3:15" ht="18" customHeight="1"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</row>
    <row r="109" spans="3:15" ht="18" customHeight="1"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</row>
    <row r="110" spans="3:15" ht="18" customHeight="1"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</row>
    <row r="111" spans="3:15" ht="18" customHeight="1"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</row>
    <row r="112" spans="3:15" ht="18" customHeight="1"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</row>
    <row r="113" spans="3:15" ht="18" customHeight="1"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</row>
    <row r="114" spans="3:15" ht="18" customHeight="1"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</row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</sheetData>
  <sheetProtection/>
  <mergeCells count="19">
    <mergeCell ref="B102:B103"/>
    <mergeCell ref="B59:B78"/>
    <mergeCell ref="B79:B82"/>
    <mergeCell ref="B83:B84"/>
    <mergeCell ref="B85:B89"/>
    <mergeCell ref="B90:B94"/>
    <mergeCell ref="B95:B96"/>
    <mergeCell ref="B97:B101"/>
    <mergeCell ref="B29:B32"/>
    <mergeCell ref="B9:B28"/>
    <mergeCell ref="I7:L7"/>
    <mergeCell ref="E7:H7"/>
    <mergeCell ref="G57:I57"/>
    <mergeCell ref="B33:B34"/>
    <mergeCell ref="B52:B53"/>
    <mergeCell ref="B47:B51"/>
    <mergeCell ref="B45:B46"/>
    <mergeCell ref="B40:B44"/>
    <mergeCell ref="B35:B39"/>
  </mergeCells>
  <printOptions/>
  <pageMargins left="0.46" right="0.17" top="0.25" bottom="0.46" header="0.17" footer="0.55"/>
  <pageSetup fitToHeight="2" horizontalDpi="600" verticalDpi="600" orientation="portrait" scale="73" r:id="rId2"/>
  <rowBreaks count="1" manualBreakCount="1">
    <brk id="54" min="1" max="14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6:AH245"/>
  <sheetViews>
    <sheetView zoomScale="75" zoomScaleNormal="75" workbookViewId="0" topLeftCell="A17">
      <selection activeCell="C41" sqref="C41"/>
    </sheetView>
  </sheetViews>
  <sheetFormatPr defaultColWidth="11.00390625" defaultRowHeight="15.75"/>
  <cols>
    <col min="2" max="2" width="25.375" style="0" customWidth="1"/>
    <col min="3" max="3" width="14.625" style="0" customWidth="1"/>
    <col min="4" max="5" width="8.625" style="0" customWidth="1"/>
    <col min="6" max="6" width="2.125" style="0" customWidth="1"/>
    <col min="7" max="7" width="27.00390625" style="0" customWidth="1"/>
    <col min="9" max="9" width="11.50390625" style="0" customWidth="1"/>
    <col min="12" max="12" width="34.875" style="0" customWidth="1"/>
    <col min="14" max="14" width="10.125" style="0" customWidth="1"/>
    <col min="16" max="16" width="2.50390625" style="0" customWidth="1"/>
    <col min="17" max="17" width="27.875" style="0" customWidth="1"/>
    <col min="18" max="18" width="23.00390625" style="0" customWidth="1"/>
    <col min="19" max="19" width="9.375" style="0" customWidth="1"/>
    <col min="30" max="30" width="13.125" style="0" customWidth="1"/>
  </cols>
  <sheetData>
    <row r="5" ht="9.75" customHeight="1" thickBot="1"/>
    <row r="6" spans="2:12" ht="28.5" customHeight="1" thickBot="1">
      <c r="B6" s="133" t="s">
        <v>51</v>
      </c>
      <c r="C6" s="134" t="s">
        <v>179</v>
      </c>
      <c r="D6" s="135" t="s">
        <v>184</v>
      </c>
      <c r="E6" s="136" t="s">
        <v>183</v>
      </c>
      <c r="F6" s="138"/>
      <c r="G6" s="133" t="s">
        <v>51</v>
      </c>
      <c r="H6" s="134" t="s">
        <v>179</v>
      </c>
      <c r="I6" s="135" t="s">
        <v>184</v>
      </c>
      <c r="J6" s="136" t="s">
        <v>183</v>
      </c>
      <c r="L6" s="123" t="s">
        <v>182</v>
      </c>
    </row>
    <row r="7" spans="2:20" s="1" customFormat="1" ht="19.5" thickBot="1" thickTop="1">
      <c r="B7" s="139" t="s">
        <v>41</v>
      </c>
      <c r="C7" s="141" t="s">
        <v>5</v>
      </c>
      <c r="D7" s="142">
        <v>12</v>
      </c>
      <c r="E7" s="143">
        <v>8</v>
      </c>
      <c r="F7" s="111"/>
      <c r="G7" s="127" t="s">
        <v>98</v>
      </c>
      <c r="H7" s="158" t="s">
        <v>63</v>
      </c>
      <c r="I7" s="159">
        <v>1</v>
      </c>
      <c r="J7" s="160">
        <v>35</v>
      </c>
      <c r="L7" s="133" t="s">
        <v>51</v>
      </c>
      <c r="M7" s="134" t="s">
        <v>179</v>
      </c>
      <c r="N7" s="135" t="s">
        <v>184</v>
      </c>
      <c r="O7" s="136" t="s">
        <v>183</v>
      </c>
      <c r="P7" s="137"/>
      <c r="Q7" s="133" t="s">
        <v>51</v>
      </c>
      <c r="R7" s="134" t="s">
        <v>179</v>
      </c>
      <c r="S7" s="135" t="s">
        <v>184</v>
      </c>
      <c r="T7" s="136" t="s">
        <v>183</v>
      </c>
    </row>
    <row r="8" spans="2:34" ht="18.75" thickBot="1">
      <c r="B8" s="125"/>
      <c r="C8" s="144" t="s">
        <v>5</v>
      </c>
      <c r="D8" s="46">
        <v>10</v>
      </c>
      <c r="E8" s="145">
        <v>15</v>
      </c>
      <c r="G8" t="s">
        <v>98</v>
      </c>
      <c r="H8" t="s">
        <v>81</v>
      </c>
      <c r="I8">
        <v>1</v>
      </c>
      <c r="J8">
        <v>35</v>
      </c>
      <c r="L8" s="124" t="s">
        <v>43</v>
      </c>
      <c r="M8" s="107" t="s">
        <v>15</v>
      </c>
      <c r="N8" s="105">
        <v>9</v>
      </c>
      <c r="O8" s="106">
        <v>2</v>
      </c>
      <c r="P8" s="1"/>
      <c r="Q8" s="124" t="s">
        <v>96</v>
      </c>
      <c r="R8" s="149" t="s">
        <v>62</v>
      </c>
      <c r="S8" s="150">
        <v>2</v>
      </c>
      <c r="T8" s="151">
        <v>50</v>
      </c>
      <c r="AG8" s="1"/>
      <c r="AH8" s="1"/>
    </row>
    <row r="9" spans="2:20" ht="18.75" thickBot="1">
      <c r="B9" s="125"/>
      <c r="C9" s="144" t="s">
        <v>5</v>
      </c>
      <c r="D9" s="46">
        <v>12</v>
      </c>
      <c r="E9" s="145">
        <v>18</v>
      </c>
      <c r="G9" s="127" t="s">
        <v>140</v>
      </c>
      <c r="H9" s="158" t="s">
        <v>144</v>
      </c>
      <c r="I9" s="159">
        <v>1</v>
      </c>
      <c r="J9" s="160">
        <v>30</v>
      </c>
      <c r="L9" s="125"/>
      <c r="M9" s="112" t="s">
        <v>15</v>
      </c>
      <c r="N9" s="101">
        <v>3</v>
      </c>
      <c r="O9" s="108">
        <v>5</v>
      </c>
      <c r="Q9" s="125"/>
      <c r="R9" s="144" t="s">
        <v>63</v>
      </c>
      <c r="S9" s="46">
        <v>1</v>
      </c>
      <c r="T9" s="145">
        <v>30</v>
      </c>
    </row>
    <row r="10" spans="2:20" ht="18">
      <c r="B10" s="125"/>
      <c r="C10" s="144" t="s">
        <v>5</v>
      </c>
      <c r="D10" s="46">
        <v>25</v>
      </c>
      <c r="E10" s="145">
        <v>20</v>
      </c>
      <c r="G10" s="140" t="s">
        <v>185</v>
      </c>
      <c r="H10" s="161" t="s">
        <v>5</v>
      </c>
      <c r="I10" s="42">
        <v>1</v>
      </c>
      <c r="J10" s="162">
        <v>12</v>
      </c>
      <c r="L10" s="125"/>
      <c r="M10" s="112" t="s">
        <v>5</v>
      </c>
      <c r="N10" s="101">
        <v>5</v>
      </c>
      <c r="O10" s="108">
        <v>2</v>
      </c>
      <c r="Q10" s="125"/>
      <c r="R10" s="144" t="s">
        <v>104</v>
      </c>
      <c r="S10" s="46">
        <v>1</v>
      </c>
      <c r="T10" s="145">
        <v>100</v>
      </c>
    </row>
    <row r="11" spans="2:20" ht="18.75" thickBot="1">
      <c r="B11" s="125"/>
      <c r="C11" s="144" t="s">
        <v>81</v>
      </c>
      <c r="D11" s="46">
        <v>10</v>
      </c>
      <c r="E11" s="145">
        <v>8</v>
      </c>
      <c r="G11" s="125"/>
      <c r="H11" s="144" t="s">
        <v>5</v>
      </c>
      <c r="I11" s="46">
        <v>2</v>
      </c>
      <c r="J11" s="145">
        <v>8</v>
      </c>
      <c r="L11" s="125"/>
      <c r="M11" s="112" t="s">
        <v>5</v>
      </c>
      <c r="N11" s="101">
        <v>6</v>
      </c>
      <c r="O11" s="108">
        <v>4</v>
      </c>
      <c r="Q11" s="126"/>
      <c r="R11" s="146" t="s">
        <v>180</v>
      </c>
      <c r="S11" s="147">
        <v>1</v>
      </c>
      <c r="T11" s="148">
        <v>50</v>
      </c>
    </row>
    <row r="12" spans="2:20" ht="18">
      <c r="B12" s="125"/>
      <c r="C12" s="144" t="s">
        <v>81</v>
      </c>
      <c r="D12" s="46">
        <v>20</v>
      </c>
      <c r="E12" s="145">
        <v>15</v>
      </c>
      <c r="G12" s="140"/>
      <c r="H12" s="144" t="s">
        <v>5</v>
      </c>
      <c r="I12" s="46">
        <v>2</v>
      </c>
      <c r="J12" s="145">
        <v>10</v>
      </c>
      <c r="L12" s="125"/>
      <c r="M12" s="112" t="s">
        <v>5</v>
      </c>
      <c r="N12" s="101">
        <v>3</v>
      </c>
      <c r="O12" s="108">
        <v>8</v>
      </c>
      <c r="Q12" s="124" t="s">
        <v>95</v>
      </c>
      <c r="R12" s="149" t="s">
        <v>62</v>
      </c>
      <c r="S12" s="150">
        <v>1</v>
      </c>
      <c r="T12" s="151">
        <v>20</v>
      </c>
    </row>
    <row r="13" spans="2:20" ht="18.75" thickBot="1">
      <c r="B13" s="125"/>
      <c r="C13" s="144" t="s">
        <v>104</v>
      </c>
      <c r="D13" s="46">
        <v>2</v>
      </c>
      <c r="E13" s="145">
        <v>8</v>
      </c>
      <c r="G13" s="125"/>
      <c r="H13" s="144" t="s">
        <v>62</v>
      </c>
      <c r="I13" s="46">
        <v>1</v>
      </c>
      <c r="J13" s="145">
        <v>6</v>
      </c>
      <c r="L13" s="125"/>
      <c r="M13" s="112" t="s">
        <v>102</v>
      </c>
      <c r="N13" s="101">
        <v>2</v>
      </c>
      <c r="O13" s="108">
        <v>4</v>
      </c>
      <c r="Q13" s="128"/>
      <c r="R13" s="152" t="s">
        <v>164</v>
      </c>
      <c r="S13" s="153">
        <v>1</v>
      </c>
      <c r="T13" s="154">
        <v>15</v>
      </c>
    </row>
    <row r="14" spans="2:20" ht="18.75" thickBot="1">
      <c r="B14" s="125"/>
      <c r="C14" s="144" t="s">
        <v>104</v>
      </c>
      <c r="D14" s="46">
        <v>3</v>
      </c>
      <c r="E14" s="145">
        <v>10</v>
      </c>
      <c r="G14" s="125"/>
      <c r="H14" s="144" t="s">
        <v>62</v>
      </c>
      <c r="I14" s="46">
        <v>1</v>
      </c>
      <c r="J14" s="145">
        <v>5</v>
      </c>
      <c r="L14" s="125"/>
      <c r="M14" s="112" t="s">
        <v>102</v>
      </c>
      <c r="N14" s="101">
        <v>3</v>
      </c>
      <c r="O14" s="108">
        <v>12</v>
      </c>
      <c r="Q14" s="127" t="s">
        <v>138</v>
      </c>
      <c r="R14" s="158" t="s">
        <v>144</v>
      </c>
      <c r="S14" s="159">
        <v>2</v>
      </c>
      <c r="T14" s="160">
        <v>25</v>
      </c>
    </row>
    <row r="15" spans="2:20" ht="18">
      <c r="B15" s="125"/>
      <c r="C15" s="144" t="s">
        <v>104</v>
      </c>
      <c r="D15" s="46">
        <v>2</v>
      </c>
      <c r="E15" s="145">
        <v>12</v>
      </c>
      <c r="G15" s="125"/>
      <c r="H15" s="144" t="s">
        <v>62</v>
      </c>
      <c r="I15" s="46">
        <v>1</v>
      </c>
      <c r="J15" s="145">
        <v>5</v>
      </c>
      <c r="L15" s="125"/>
      <c r="M15" s="112" t="s">
        <v>117</v>
      </c>
      <c r="N15" s="101">
        <v>2</v>
      </c>
      <c r="O15" s="108">
        <v>5</v>
      </c>
      <c r="Q15" s="129" t="s">
        <v>44</v>
      </c>
      <c r="R15" s="161" t="s">
        <v>15</v>
      </c>
      <c r="S15" s="42">
        <v>1</v>
      </c>
      <c r="T15" s="162">
        <v>4</v>
      </c>
    </row>
    <row r="16" spans="2:20" ht="18.75" thickBot="1">
      <c r="B16" s="125"/>
      <c r="C16" s="144" t="s">
        <v>117</v>
      </c>
      <c r="D16" s="46">
        <v>30</v>
      </c>
      <c r="E16" s="145">
        <v>20</v>
      </c>
      <c r="G16" s="125"/>
      <c r="H16" s="144" t="s">
        <v>102</v>
      </c>
      <c r="I16" s="46">
        <v>1</v>
      </c>
      <c r="J16" s="145">
        <v>5</v>
      </c>
      <c r="L16" s="125"/>
      <c r="M16" s="112" t="s">
        <v>117</v>
      </c>
      <c r="N16" s="101">
        <v>1</v>
      </c>
      <c r="O16" s="108">
        <v>8</v>
      </c>
      <c r="Q16" s="130"/>
      <c r="R16" s="155" t="s">
        <v>15</v>
      </c>
      <c r="S16" s="156">
        <v>1</v>
      </c>
      <c r="T16" s="157">
        <v>12</v>
      </c>
    </row>
    <row r="17" spans="2:20" ht="18.75" thickBot="1">
      <c r="B17" s="125"/>
      <c r="C17" s="144" t="s">
        <v>118</v>
      </c>
      <c r="D17" s="46">
        <v>4</v>
      </c>
      <c r="E17" s="145">
        <v>12</v>
      </c>
      <c r="G17" s="125"/>
      <c r="H17" s="144" t="s">
        <v>102</v>
      </c>
      <c r="I17" s="46">
        <v>1</v>
      </c>
      <c r="J17" s="145">
        <v>8</v>
      </c>
      <c r="L17" s="125"/>
      <c r="M17" s="112" t="s">
        <v>118</v>
      </c>
      <c r="N17" s="101">
        <v>1</v>
      </c>
      <c r="O17" s="108">
        <v>8</v>
      </c>
      <c r="Q17" s="127" t="s">
        <v>44</v>
      </c>
      <c r="R17" s="158" t="s">
        <v>5</v>
      </c>
      <c r="S17" s="159">
        <v>1</v>
      </c>
      <c r="T17" s="160">
        <v>25</v>
      </c>
    </row>
    <row r="18" spans="2:20" ht="18">
      <c r="B18" s="125"/>
      <c r="C18" s="144" t="s">
        <v>144</v>
      </c>
      <c r="D18" s="46">
        <v>6</v>
      </c>
      <c r="E18" s="145">
        <v>12</v>
      </c>
      <c r="G18" s="125"/>
      <c r="H18" s="144" t="s">
        <v>164</v>
      </c>
      <c r="I18" s="46">
        <v>1</v>
      </c>
      <c r="J18" s="145">
        <v>8</v>
      </c>
      <c r="L18" s="125"/>
      <c r="M18" s="112" t="s">
        <v>118</v>
      </c>
      <c r="N18" s="101">
        <v>1</v>
      </c>
      <c r="O18" s="108">
        <v>15</v>
      </c>
      <c r="Q18" s="124" t="s">
        <v>135</v>
      </c>
      <c r="R18" s="149" t="s">
        <v>142</v>
      </c>
      <c r="S18" s="150">
        <v>1</v>
      </c>
      <c r="T18" s="151">
        <v>15</v>
      </c>
    </row>
    <row r="19" spans="2:20" ht="18.75" thickBot="1">
      <c r="B19" s="126"/>
      <c r="C19" s="146" t="s">
        <v>144</v>
      </c>
      <c r="D19" s="147">
        <v>5</v>
      </c>
      <c r="E19" s="148">
        <v>15</v>
      </c>
      <c r="G19" s="125"/>
      <c r="H19" s="144" t="s">
        <v>104</v>
      </c>
      <c r="I19" s="46">
        <v>1</v>
      </c>
      <c r="J19" s="145">
        <v>8</v>
      </c>
      <c r="L19" s="125"/>
      <c r="M19" s="112" t="s">
        <v>142</v>
      </c>
      <c r="N19" s="101">
        <v>2</v>
      </c>
      <c r="O19" s="108">
        <v>20</v>
      </c>
      <c r="Q19" s="125"/>
      <c r="R19" s="144" t="s">
        <v>144</v>
      </c>
      <c r="S19" s="46">
        <v>1</v>
      </c>
      <c r="T19" s="145">
        <v>8</v>
      </c>
    </row>
    <row r="20" spans="2:20" ht="18.75" thickBot="1">
      <c r="B20" s="124" t="s">
        <v>35</v>
      </c>
      <c r="C20" s="149" t="s">
        <v>15</v>
      </c>
      <c r="D20" s="150">
        <v>2</v>
      </c>
      <c r="E20" s="151">
        <v>8</v>
      </c>
      <c r="G20" s="125"/>
      <c r="H20" s="144" t="s">
        <v>116</v>
      </c>
      <c r="I20" s="46">
        <v>2</v>
      </c>
      <c r="J20" s="145">
        <v>8</v>
      </c>
      <c r="L20" s="125"/>
      <c r="M20" s="112" t="s">
        <v>144</v>
      </c>
      <c r="N20" s="101">
        <v>14</v>
      </c>
      <c r="O20" s="108">
        <v>4</v>
      </c>
      <c r="Q20" s="126"/>
      <c r="R20" s="146" t="s">
        <v>144</v>
      </c>
      <c r="S20" s="147">
        <v>2</v>
      </c>
      <c r="T20" s="148">
        <v>28</v>
      </c>
    </row>
    <row r="21" spans="2:20" ht="18">
      <c r="B21" s="125"/>
      <c r="C21" s="144" t="s">
        <v>5</v>
      </c>
      <c r="D21" s="70">
        <v>1</v>
      </c>
      <c r="E21" s="145">
        <v>12</v>
      </c>
      <c r="G21" s="125"/>
      <c r="H21" s="144" t="s">
        <v>117</v>
      </c>
      <c r="I21" s="46">
        <v>1</v>
      </c>
      <c r="J21" s="145">
        <v>10</v>
      </c>
      <c r="L21" s="125"/>
      <c r="M21" s="112" t="s">
        <v>144</v>
      </c>
      <c r="N21" s="101">
        <v>10</v>
      </c>
      <c r="O21" s="108">
        <v>5</v>
      </c>
      <c r="Q21" s="124" t="s">
        <v>45</v>
      </c>
      <c r="R21" s="149" t="s">
        <v>5</v>
      </c>
      <c r="S21" s="150">
        <v>5</v>
      </c>
      <c r="T21" s="151">
        <v>20</v>
      </c>
    </row>
    <row r="22" spans="2:20" ht="18">
      <c r="B22" s="125"/>
      <c r="C22" s="144" t="s">
        <v>5</v>
      </c>
      <c r="D22" s="46">
        <v>1</v>
      </c>
      <c r="E22" s="145">
        <v>15</v>
      </c>
      <c r="G22" s="125"/>
      <c r="H22" s="144" t="s">
        <v>117</v>
      </c>
      <c r="I22" s="46">
        <v>1</v>
      </c>
      <c r="J22" s="145">
        <v>5</v>
      </c>
      <c r="L22" s="125"/>
      <c r="M22" s="112" t="s">
        <v>144</v>
      </c>
      <c r="N22" s="101">
        <v>12</v>
      </c>
      <c r="O22" s="108">
        <v>10</v>
      </c>
      <c r="Q22" s="125"/>
      <c r="R22" s="144" t="s">
        <v>62</v>
      </c>
      <c r="S22" s="46">
        <v>1</v>
      </c>
      <c r="T22" s="145">
        <v>20</v>
      </c>
    </row>
    <row r="23" spans="2:20" ht="18.75" thickBot="1">
      <c r="B23" s="125"/>
      <c r="C23" s="144" t="s">
        <v>5</v>
      </c>
      <c r="D23" s="46">
        <v>9</v>
      </c>
      <c r="E23" s="145">
        <v>15</v>
      </c>
      <c r="G23" s="125"/>
      <c r="H23" s="144" t="s">
        <v>117</v>
      </c>
      <c r="I23" s="46">
        <v>1</v>
      </c>
      <c r="J23" s="145">
        <v>8</v>
      </c>
      <c r="L23" s="126"/>
      <c r="M23" s="102" t="s">
        <v>144</v>
      </c>
      <c r="N23" s="103">
        <v>6</v>
      </c>
      <c r="O23" s="104">
        <v>15</v>
      </c>
      <c r="Q23" s="125"/>
      <c r="R23" s="144" t="s">
        <v>164</v>
      </c>
      <c r="S23" s="46">
        <v>2</v>
      </c>
      <c r="T23" s="145">
        <v>10</v>
      </c>
    </row>
    <row r="24" spans="2:20" ht="18.75" thickBot="1">
      <c r="B24" s="125"/>
      <c r="C24" s="144" t="s">
        <v>62</v>
      </c>
      <c r="D24" s="46">
        <v>2</v>
      </c>
      <c r="E24" s="145">
        <v>10</v>
      </c>
      <c r="G24" s="125"/>
      <c r="H24" s="144" t="s">
        <v>117</v>
      </c>
      <c r="I24" s="46">
        <v>1</v>
      </c>
      <c r="J24" s="145">
        <v>8</v>
      </c>
      <c r="L24" s="127" t="s">
        <v>111</v>
      </c>
      <c r="M24" s="113" t="s">
        <v>164</v>
      </c>
      <c r="N24" s="114">
        <v>1</v>
      </c>
      <c r="O24" s="115">
        <v>20</v>
      </c>
      <c r="Q24" s="125"/>
      <c r="R24" s="144" t="s">
        <v>104</v>
      </c>
      <c r="S24" s="46">
        <v>2</v>
      </c>
      <c r="T24" s="145">
        <v>15</v>
      </c>
    </row>
    <row r="25" spans="2:20" ht="18">
      <c r="B25" s="125"/>
      <c r="C25" s="144" t="s">
        <v>62</v>
      </c>
      <c r="D25" s="46">
        <v>1</v>
      </c>
      <c r="E25" s="145">
        <v>25</v>
      </c>
      <c r="G25" s="125"/>
      <c r="H25" s="144" t="s">
        <v>117</v>
      </c>
      <c r="I25" s="46">
        <v>2</v>
      </c>
      <c r="J25" s="145">
        <v>8</v>
      </c>
      <c r="L25" s="124" t="s">
        <v>97</v>
      </c>
      <c r="M25" s="107" t="s">
        <v>63</v>
      </c>
      <c r="N25" s="105">
        <v>1</v>
      </c>
      <c r="O25" s="106">
        <v>35</v>
      </c>
      <c r="Q25" s="125"/>
      <c r="R25" s="144" t="s">
        <v>116</v>
      </c>
      <c r="S25" s="46">
        <v>1</v>
      </c>
      <c r="T25" s="145">
        <v>15</v>
      </c>
    </row>
    <row r="26" spans="2:20" ht="18.75" thickBot="1">
      <c r="B26" s="125"/>
      <c r="C26" s="144" t="s">
        <v>81</v>
      </c>
      <c r="D26" s="46">
        <v>4</v>
      </c>
      <c r="E26" s="145">
        <v>25</v>
      </c>
      <c r="G26" s="125"/>
      <c r="H26" s="144" t="s">
        <v>117</v>
      </c>
      <c r="I26" s="46">
        <v>1</v>
      </c>
      <c r="J26" s="145">
        <v>10</v>
      </c>
      <c r="L26" s="128"/>
      <c r="M26" s="116" t="s">
        <v>143</v>
      </c>
      <c r="N26" s="117">
        <v>1</v>
      </c>
      <c r="O26" s="118">
        <v>20</v>
      </c>
      <c r="Q26" s="125"/>
      <c r="R26" s="144" t="s">
        <v>117</v>
      </c>
      <c r="S26" s="46">
        <v>1</v>
      </c>
      <c r="T26" s="145">
        <v>25</v>
      </c>
    </row>
    <row r="27" spans="2:20" ht="18.75" thickBot="1">
      <c r="B27" s="125"/>
      <c r="C27" s="144" t="s">
        <v>102</v>
      </c>
      <c r="D27" s="46">
        <v>1</v>
      </c>
      <c r="E27" s="145">
        <v>8</v>
      </c>
      <c r="G27" s="125"/>
      <c r="H27" s="155" t="s">
        <v>142</v>
      </c>
      <c r="I27" s="156">
        <v>1</v>
      </c>
      <c r="J27" s="157">
        <v>8</v>
      </c>
      <c r="L27" s="127" t="s">
        <v>47</v>
      </c>
      <c r="M27" s="113" t="s">
        <v>15</v>
      </c>
      <c r="N27" s="114">
        <v>2</v>
      </c>
      <c r="O27" s="115">
        <v>8</v>
      </c>
      <c r="Q27" s="125"/>
      <c r="R27" s="144" t="s">
        <v>143</v>
      </c>
      <c r="S27" s="46">
        <v>1</v>
      </c>
      <c r="T27" s="145">
        <v>18</v>
      </c>
    </row>
    <row r="28" spans="2:20" ht="18.75" thickBot="1">
      <c r="B28" s="125"/>
      <c r="C28" s="144" t="s">
        <v>102</v>
      </c>
      <c r="D28" s="46">
        <v>7</v>
      </c>
      <c r="E28" s="145">
        <v>10</v>
      </c>
      <c r="G28" s="124" t="s">
        <v>39</v>
      </c>
      <c r="H28" s="149" t="s">
        <v>5</v>
      </c>
      <c r="I28" s="150">
        <v>1</v>
      </c>
      <c r="J28" s="151">
        <v>8</v>
      </c>
      <c r="L28" s="127" t="s">
        <v>110</v>
      </c>
      <c r="M28" s="113" t="s">
        <v>164</v>
      </c>
      <c r="N28" s="114">
        <v>1</v>
      </c>
      <c r="O28" s="115">
        <v>40</v>
      </c>
      <c r="Q28" s="125"/>
      <c r="R28" s="144" t="s">
        <v>144</v>
      </c>
      <c r="S28" s="46">
        <v>4</v>
      </c>
      <c r="T28" s="145">
        <v>15</v>
      </c>
    </row>
    <row r="29" spans="2:20" ht="18.75" thickBot="1">
      <c r="B29" s="125"/>
      <c r="C29" s="144" t="s">
        <v>102</v>
      </c>
      <c r="D29" s="46">
        <v>1</v>
      </c>
      <c r="E29" s="145">
        <v>12</v>
      </c>
      <c r="G29" s="140"/>
      <c r="H29" s="144" t="s">
        <v>5</v>
      </c>
      <c r="I29" s="46">
        <v>1</v>
      </c>
      <c r="J29" s="145">
        <v>20</v>
      </c>
      <c r="L29" s="127" t="s">
        <v>137</v>
      </c>
      <c r="M29" s="113" t="s">
        <v>142</v>
      </c>
      <c r="N29" s="114">
        <v>8</v>
      </c>
      <c r="O29" s="115">
        <v>10</v>
      </c>
      <c r="Q29" s="125"/>
      <c r="R29" s="144" t="s">
        <v>144</v>
      </c>
      <c r="S29" s="46">
        <v>1</v>
      </c>
      <c r="T29" s="145">
        <v>18</v>
      </c>
    </row>
    <row r="30" spans="2:20" ht="18">
      <c r="B30" s="125"/>
      <c r="C30" s="144" t="s">
        <v>164</v>
      </c>
      <c r="D30" s="46">
        <v>1</v>
      </c>
      <c r="E30" s="145">
        <v>8</v>
      </c>
      <c r="G30" s="140"/>
      <c r="H30" s="144" t="s">
        <v>62</v>
      </c>
      <c r="I30" s="46">
        <v>8</v>
      </c>
      <c r="J30" s="145">
        <v>8</v>
      </c>
      <c r="L30" s="124" t="s">
        <v>50</v>
      </c>
      <c r="M30" s="107" t="s">
        <v>5</v>
      </c>
      <c r="N30" s="105" t="s">
        <v>181</v>
      </c>
      <c r="O30" s="106">
        <v>6</v>
      </c>
      <c r="Q30" s="125"/>
      <c r="R30" s="144" t="s">
        <v>144</v>
      </c>
      <c r="S30" s="46">
        <v>4</v>
      </c>
      <c r="T30" s="145">
        <v>20</v>
      </c>
    </row>
    <row r="31" spans="2:20" ht="18.75" thickBot="1">
      <c r="B31" s="125"/>
      <c r="C31" s="144" t="s">
        <v>164</v>
      </c>
      <c r="D31" s="46">
        <v>3</v>
      </c>
      <c r="E31" s="145">
        <v>10</v>
      </c>
      <c r="G31" s="140"/>
      <c r="H31" s="144" t="s">
        <v>81</v>
      </c>
      <c r="I31" s="46">
        <v>1</v>
      </c>
      <c r="J31" s="145">
        <v>10</v>
      </c>
      <c r="L31" s="125"/>
      <c r="M31" s="112" t="s">
        <v>81</v>
      </c>
      <c r="N31" s="101" t="s">
        <v>181</v>
      </c>
      <c r="O31" s="108">
        <v>5</v>
      </c>
      <c r="Q31" s="126"/>
      <c r="R31" s="146" t="s">
        <v>144</v>
      </c>
      <c r="S31" s="147">
        <v>3</v>
      </c>
      <c r="T31" s="148">
        <v>25</v>
      </c>
    </row>
    <row r="32" spans="2:20" ht="18.75" thickBot="1">
      <c r="B32" s="125"/>
      <c r="C32" s="144" t="s">
        <v>164</v>
      </c>
      <c r="D32" s="46">
        <v>5</v>
      </c>
      <c r="E32" s="145">
        <v>12</v>
      </c>
      <c r="G32" s="140"/>
      <c r="H32" s="144" t="s">
        <v>102</v>
      </c>
      <c r="I32" s="46">
        <v>1</v>
      </c>
      <c r="J32" s="145">
        <v>15</v>
      </c>
      <c r="L32" s="126"/>
      <c r="M32" s="102" t="s">
        <v>102</v>
      </c>
      <c r="N32" s="103">
        <v>40</v>
      </c>
      <c r="O32" s="104">
        <v>5</v>
      </c>
      <c r="Q32" s="124" t="s">
        <v>37</v>
      </c>
      <c r="R32" s="149" t="s">
        <v>15</v>
      </c>
      <c r="S32" s="150">
        <v>1</v>
      </c>
      <c r="T32" s="151">
        <v>4</v>
      </c>
    </row>
    <row r="33" spans="2:20" ht="18.75" thickBot="1">
      <c r="B33" s="125"/>
      <c r="C33" s="144" t="s">
        <v>164</v>
      </c>
      <c r="D33" s="46">
        <v>12</v>
      </c>
      <c r="E33" s="145">
        <v>15</v>
      </c>
      <c r="G33" s="140"/>
      <c r="H33" s="144" t="s">
        <v>164</v>
      </c>
      <c r="I33" s="46">
        <v>1</v>
      </c>
      <c r="J33" s="145">
        <v>10</v>
      </c>
      <c r="L33" s="131" t="s">
        <v>94</v>
      </c>
      <c r="M33" s="132" t="s">
        <v>62</v>
      </c>
      <c r="N33" s="114">
        <v>6</v>
      </c>
      <c r="O33" s="115">
        <v>20</v>
      </c>
      <c r="Q33" s="125"/>
      <c r="R33" s="144" t="s">
        <v>5</v>
      </c>
      <c r="S33" s="46">
        <v>12</v>
      </c>
      <c r="T33" s="145">
        <v>10</v>
      </c>
    </row>
    <row r="34" spans="2:20" ht="18.75" thickBot="1">
      <c r="B34" s="125"/>
      <c r="C34" s="144" t="s">
        <v>104</v>
      </c>
      <c r="D34" s="46">
        <v>3</v>
      </c>
      <c r="E34" s="145">
        <v>12</v>
      </c>
      <c r="G34" s="140"/>
      <c r="H34" s="144" t="s">
        <v>104</v>
      </c>
      <c r="I34" s="46">
        <v>1</v>
      </c>
      <c r="J34" s="145">
        <v>10</v>
      </c>
      <c r="L34" s="127" t="s">
        <v>113</v>
      </c>
      <c r="M34" s="113" t="s">
        <v>164</v>
      </c>
      <c r="N34" s="114">
        <v>200</v>
      </c>
      <c r="O34" s="115">
        <v>20</v>
      </c>
      <c r="Q34" s="125"/>
      <c r="R34" s="144" t="s">
        <v>5</v>
      </c>
      <c r="S34" s="46">
        <v>6</v>
      </c>
      <c r="T34" s="145">
        <v>12</v>
      </c>
    </row>
    <row r="35" spans="2:20" ht="18">
      <c r="B35" s="125"/>
      <c r="C35" s="144" t="s">
        <v>116</v>
      </c>
      <c r="D35" s="46">
        <v>1</v>
      </c>
      <c r="E35" s="145">
        <v>10</v>
      </c>
      <c r="G35" s="140"/>
      <c r="H35" s="144" t="s">
        <v>116</v>
      </c>
      <c r="I35" s="46">
        <v>1</v>
      </c>
      <c r="J35" s="145">
        <v>10</v>
      </c>
      <c r="L35" s="124" t="s">
        <v>109</v>
      </c>
      <c r="M35" s="107" t="s">
        <v>102</v>
      </c>
      <c r="N35" s="105">
        <v>6</v>
      </c>
      <c r="O35" s="106">
        <v>20</v>
      </c>
      <c r="Q35" s="125"/>
      <c r="R35" s="144" t="s">
        <v>62</v>
      </c>
      <c r="S35" s="46">
        <v>2</v>
      </c>
      <c r="T35" s="145">
        <v>10</v>
      </c>
    </row>
    <row r="36" spans="2:20" ht="18">
      <c r="B36" s="125"/>
      <c r="C36" s="144" t="s">
        <v>117</v>
      </c>
      <c r="D36" s="46">
        <v>2</v>
      </c>
      <c r="E36" s="145">
        <v>10</v>
      </c>
      <c r="G36" s="140"/>
      <c r="H36" s="144" t="s">
        <v>116</v>
      </c>
      <c r="I36" s="46">
        <v>3</v>
      </c>
      <c r="J36" s="145">
        <v>15</v>
      </c>
      <c r="L36" s="125"/>
      <c r="M36" s="112" t="s">
        <v>164</v>
      </c>
      <c r="N36" s="101">
        <v>1</v>
      </c>
      <c r="O36" s="108">
        <v>15</v>
      </c>
      <c r="Q36" s="125"/>
      <c r="R36" s="144" t="s">
        <v>102</v>
      </c>
      <c r="S36" s="46">
        <v>2</v>
      </c>
      <c r="T36" s="145">
        <v>10</v>
      </c>
    </row>
    <row r="37" spans="2:20" ht="18">
      <c r="B37" s="125"/>
      <c r="C37" s="144" t="s">
        <v>118</v>
      </c>
      <c r="D37" s="46">
        <v>1</v>
      </c>
      <c r="E37" s="145">
        <v>10</v>
      </c>
      <c r="G37" s="140"/>
      <c r="H37" s="144" t="s">
        <v>117</v>
      </c>
      <c r="I37" s="46">
        <v>2</v>
      </c>
      <c r="J37" s="145">
        <v>10</v>
      </c>
      <c r="L37" s="125"/>
      <c r="M37" s="112" t="s">
        <v>104</v>
      </c>
      <c r="N37" s="101">
        <v>1</v>
      </c>
      <c r="O37" s="108">
        <v>12</v>
      </c>
      <c r="Q37" s="125"/>
      <c r="R37" s="144" t="s">
        <v>164</v>
      </c>
      <c r="S37" s="46">
        <v>1</v>
      </c>
      <c r="T37" s="145">
        <v>8</v>
      </c>
    </row>
    <row r="38" spans="2:20" ht="18">
      <c r="B38" s="125"/>
      <c r="C38" s="144" t="s">
        <v>144</v>
      </c>
      <c r="D38" s="46">
        <v>6</v>
      </c>
      <c r="E38" s="145">
        <v>15</v>
      </c>
      <c r="G38" s="140"/>
      <c r="H38" s="161" t="s">
        <v>118</v>
      </c>
      <c r="I38" s="42">
        <v>2</v>
      </c>
      <c r="J38" s="162">
        <v>12</v>
      </c>
      <c r="L38" s="125"/>
      <c r="M38" s="112" t="s">
        <v>104</v>
      </c>
      <c r="N38" s="101">
        <v>2</v>
      </c>
      <c r="O38" s="108">
        <v>25</v>
      </c>
      <c r="Q38" s="125"/>
      <c r="R38" s="144" t="s">
        <v>164</v>
      </c>
      <c r="S38" s="46">
        <v>3</v>
      </c>
      <c r="T38" s="145">
        <v>10</v>
      </c>
    </row>
    <row r="39" spans="2:20" ht="18.75" thickBot="1">
      <c r="B39" s="126"/>
      <c r="C39" s="146" t="s">
        <v>144</v>
      </c>
      <c r="D39" s="147">
        <v>10</v>
      </c>
      <c r="E39" s="148">
        <v>20</v>
      </c>
      <c r="G39" s="125"/>
      <c r="H39" s="144" t="s">
        <v>143</v>
      </c>
      <c r="I39" s="46">
        <v>1</v>
      </c>
      <c r="J39" s="145">
        <v>4</v>
      </c>
      <c r="L39" s="125"/>
      <c r="M39" s="112" t="s">
        <v>144</v>
      </c>
      <c r="N39" s="101">
        <v>10</v>
      </c>
      <c r="O39" s="108">
        <v>18</v>
      </c>
      <c r="Q39" s="125"/>
      <c r="R39" s="144" t="s">
        <v>164</v>
      </c>
      <c r="S39" s="46">
        <v>5</v>
      </c>
      <c r="T39" s="145">
        <v>12</v>
      </c>
    </row>
    <row r="40" spans="2:20" ht="18.75" thickBot="1">
      <c r="B40" s="124" t="s">
        <v>124</v>
      </c>
      <c r="C40" s="149" t="s">
        <v>117</v>
      </c>
      <c r="D40" s="150">
        <v>1</v>
      </c>
      <c r="E40" s="151">
        <v>15</v>
      </c>
      <c r="G40" s="126"/>
      <c r="H40" s="146" t="s">
        <v>144</v>
      </c>
      <c r="I40" s="147">
        <v>1</v>
      </c>
      <c r="J40" s="148">
        <v>25</v>
      </c>
      <c r="L40" s="125"/>
      <c r="M40" s="112" t="s">
        <v>144</v>
      </c>
      <c r="N40" s="101">
        <v>3</v>
      </c>
      <c r="O40" s="108">
        <v>20</v>
      </c>
      <c r="Q40" s="125"/>
      <c r="R40" s="144" t="s">
        <v>117</v>
      </c>
      <c r="S40" s="46">
        <v>1</v>
      </c>
      <c r="T40" s="145">
        <v>12</v>
      </c>
    </row>
    <row r="41" spans="2:20" ht="18.75" thickBot="1">
      <c r="B41" s="125"/>
      <c r="C41" s="144" t="s">
        <v>186</v>
      </c>
      <c r="D41" s="46">
        <v>6</v>
      </c>
      <c r="E41" s="145">
        <v>25</v>
      </c>
      <c r="G41" s="130" t="s">
        <v>120</v>
      </c>
      <c r="H41" s="161" t="s">
        <v>118</v>
      </c>
      <c r="I41" s="42">
        <v>2</v>
      </c>
      <c r="J41" s="162">
        <v>12</v>
      </c>
      <c r="L41" s="126"/>
      <c r="M41" s="102" t="s">
        <v>144</v>
      </c>
      <c r="N41" s="103">
        <v>4</v>
      </c>
      <c r="O41" s="104">
        <v>25</v>
      </c>
      <c r="Q41" s="125"/>
      <c r="R41" s="144" t="s">
        <v>117</v>
      </c>
      <c r="S41" s="46">
        <v>1</v>
      </c>
      <c r="T41" s="145">
        <v>15</v>
      </c>
    </row>
    <row r="42" spans="2:20" ht="18.75" thickBot="1">
      <c r="B42" s="125"/>
      <c r="C42" s="144" t="s">
        <v>144</v>
      </c>
      <c r="D42" s="46">
        <v>20</v>
      </c>
      <c r="E42" s="145">
        <v>5</v>
      </c>
      <c r="G42" s="124" t="s">
        <v>60</v>
      </c>
      <c r="H42" s="149" t="s">
        <v>62</v>
      </c>
      <c r="I42" s="150">
        <v>4</v>
      </c>
      <c r="J42" s="151">
        <v>12</v>
      </c>
      <c r="L42" s="127" t="s">
        <v>139</v>
      </c>
      <c r="M42" s="113" t="s">
        <v>144</v>
      </c>
      <c r="N42" s="114">
        <v>30</v>
      </c>
      <c r="O42" s="115">
        <v>28</v>
      </c>
      <c r="Q42" s="125"/>
      <c r="R42" s="144" t="s">
        <v>118</v>
      </c>
      <c r="S42" s="46">
        <v>1</v>
      </c>
      <c r="T42" s="145">
        <v>5</v>
      </c>
    </row>
    <row r="43" spans="2:20" ht="18.75" thickBot="1">
      <c r="B43" s="126"/>
      <c r="C43" s="146" t="s">
        <v>144</v>
      </c>
      <c r="D43" s="147">
        <v>1</v>
      </c>
      <c r="E43" s="148">
        <v>15</v>
      </c>
      <c r="G43" s="125"/>
      <c r="H43" s="144" t="s">
        <v>62</v>
      </c>
      <c r="I43" s="46">
        <v>1</v>
      </c>
      <c r="J43" s="145">
        <v>10</v>
      </c>
      <c r="L43" s="127" t="s">
        <v>48</v>
      </c>
      <c r="M43" s="113" t="s">
        <v>5</v>
      </c>
      <c r="N43" s="114">
        <v>1</v>
      </c>
      <c r="O43" s="115">
        <v>25</v>
      </c>
      <c r="Q43" s="125"/>
      <c r="R43" s="144" t="s">
        <v>144</v>
      </c>
      <c r="S43" s="46">
        <v>2</v>
      </c>
      <c r="T43" s="145">
        <v>8</v>
      </c>
    </row>
    <row r="44" spans="2:20" ht="18.75" thickBot="1">
      <c r="B44" s="127" t="s">
        <v>36</v>
      </c>
      <c r="C44" s="158" t="s">
        <v>5</v>
      </c>
      <c r="D44" s="159">
        <v>1</v>
      </c>
      <c r="E44" s="160">
        <v>20</v>
      </c>
      <c r="G44" s="125"/>
      <c r="H44" s="144" t="s">
        <v>104</v>
      </c>
      <c r="I44" s="46">
        <v>1</v>
      </c>
      <c r="J44" s="145">
        <v>10</v>
      </c>
      <c r="L44" s="127" t="s">
        <v>134</v>
      </c>
      <c r="M44" s="113" t="s">
        <v>142</v>
      </c>
      <c r="N44" s="114">
        <v>1</v>
      </c>
      <c r="O44" s="115">
        <v>25</v>
      </c>
      <c r="Q44" s="125"/>
      <c r="R44" s="144" t="s">
        <v>144</v>
      </c>
      <c r="S44" s="46">
        <v>10</v>
      </c>
      <c r="T44" s="145">
        <v>15</v>
      </c>
    </row>
    <row r="45" spans="2:20" ht="18.75" thickBot="1">
      <c r="B45" s="124" t="s">
        <v>34</v>
      </c>
      <c r="C45" s="149" t="s">
        <v>5</v>
      </c>
      <c r="D45" s="150">
        <v>6</v>
      </c>
      <c r="E45" s="151">
        <v>15</v>
      </c>
      <c r="F45" s="28"/>
      <c r="G45" s="125"/>
      <c r="H45" s="144" t="s">
        <v>116</v>
      </c>
      <c r="I45" s="46">
        <v>2</v>
      </c>
      <c r="J45" s="145">
        <v>12</v>
      </c>
      <c r="L45" s="127" t="s">
        <v>112</v>
      </c>
      <c r="M45" s="113" t="s">
        <v>164</v>
      </c>
      <c r="N45" s="114">
        <v>1</v>
      </c>
      <c r="O45" s="115">
        <v>15</v>
      </c>
      <c r="Q45" s="126"/>
      <c r="R45" s="146" t="s">
        <v>144</v>
      </c>
      <c r="S45" s="147">
        <v>5</v>
      </c>
      <c r="T45" s="148">
        <v>20</v>
      </c>
    </row>
    <row r="46" spans="2:15" ht="18">
      <c r="B46" s="125"/>
      <c r="C46" s="144" t="s">
        <v>5</v>
      </c>
      <c r="D46" s="46">
        <v>8</v>
      </c>
      <c r="E46" s="145">
        <v>22</v>
      </c>
      <c r="G46" s="125"/>
      <c r="H46" s="144" t="s">
        <v>116</v>
      </c>
      <c r="I46" s="46">
        <v>6</v>
      </c>
      <c r="J46" s="145">
        <v>15</v>
      </c>
      <c r="L46" s="124" t="s">
        <v>93</v>
      </c>
      <c r="M46" s="119" t="s">
        <v>62</v>
      </c>
      <c r="N46" s="109">
        <v>1</v>
      </c>
      <c r="O46" s="110">
        <v>20</v>
      </c>
    </row>
    <row r="47" spans="2:20" ht="18.75" thickBot="1">
      <c r="B47" s="125"/>
      <c r="C47" s="144" t="s">
        <v>164</v>
      </c>
      <c r="D47" s="46">
        <v>1</v>
      </c>
      <c r="E47" s="145">
        <v>8</v>
      </c>
      <c r="G47" s="125"/>
      <c r="H47" s="155" t="s">
        <v>117</v>
      </c>
      <c r="I47" s="156">
        <v>1</v>
      </c>
      <c r="J47" s="157">
        <v>25</v>
      </c>
      <c r="L47" s="128"/>
      <c r="M47" s="102" t="s">
        <v>143</v>
      </c>
      <c r="N47" s="103">
        <v>1</v>
      </c>
      <c r="O47" s="104">
        <v>15</v>
      </c>
      <c r="Q47" s="121"/>
      <c r="R47" s="35"/>
      <c r="S47" s="35"/>
      <c r="T47" s="35"/>
    </row>
    <row r="48" spans="2:20" ht="18">
      <c r="B48" s="125"/>
      <c r="C48" s="144" t="s">
        <v>164</v>
      </c>
      <c r="D48" s="46">
        <v>6</v>
      </c>
      <c r="E48" s="145">
        <v>10</v>
      </c>
      <c r="G48" s="124" t="s">
        <v>38</v>
      </c>
      <c r="H48" s="149" t="s">
        <v>5</v>
      </c>
      <c r="I48" s="150">
        <v>1</v>
      </c>
      <c r="J48" s="151">
        <v>20</v>
      </c>
      <c r="L48" s="124" t="s">
        <v>46</v>
      </c>
      <c r="M48" s="107" t="s">
        <v>15</v>
      </c>
      <c r="N48" s="105">
        <v>1</v>
      </c>
      <c r="O48" s="106">
        <v>6</v>
      </c>
      <c r="Q48" s="121"/>
      <c r="R48" s="35"/>
      <c r="S48" s="35"/>
      <c r="T48" s="35"/>
    </row>
    <row r="49" spans="2:20" ht="18">
      <c r="B49" s="125"/>
      <c r="C49" s="144" t="s">
        <v>164</v>
      </c>
      <c r="D49" s="46">
        <v>4</v>
      </c>
      <c r="E49" s="145">
        <v>12</v>
      </c>
      <c r="G49" s="140"/>
      <c r="H49" s="144" t="s">
        <v>62</v>
      </c>
      <c r="I49" s="46">
        <v>2</v>
      </c>
      <c r="J49" s="145">
        <v>10</v>
      </c>
      <c r="L49" s="125"/>
      <c r="M49" s="112" t="s">
        <v>15</v>
      </c>
      <c r="N49" s="101">
        <v>4</v>
      </c>
      <c r="O49" s="108">
        <v>8</v>
      </c>
      <c r="R49" s="35"/>
      <c r="S49" s="35"/>
      <c r="T49" s="35"/>
    </row>
    <row r="50" spans="2:20" ht="18">
      <c r="B50" s="125"/>
      <c r="C50" s="144" t="s">
        <v>104</v>
      </c>
      <c r="D50" s="46">
        <v>3</v>
      </c>
      <c r="E50" s="145">
        <v>10</v>
      </c>
      <c r="F50" s="111"/>
      <c r="G50" s="140"/>
      <c r="H50" s="144" t="s">
        <v>117</v>
      </c>
      <c r="I50" s="46">
        <v>1</v>
      </c>
      <c r="J50" s="145">
        <v>8</v>
      </c>
      <c r="L50" s="125"/>
      <c r="M50" s="112" t="s">
        <v>5</v>
      </c>
      <c r="N50" s="101">
        <v>2</v>
      </c>
      <c r="O50" s="108">
        <v>12</v>
      </c>
      <c r="R50" s="35"/>
      <c r="S50" s="35"/>
      <c r="T50" s="35"/>
    </row>
    <row r="51" spans="2:20" ht="18.75" thickBot="1">
      <c r="B51" s="125"/>
      <c r="C51" s="144" t="s">
        <v>104</v>
      </c>
      <c r="D51" s="46">
        <v>1</v>
      </c>
      <c r="E51" s="145">
        <v>12</v>
      </c>
      <c r="F51" s="28"/>
      <c r="G51" s="126"/>
      <c r="H51" s="146" t="s">
        <v>116</v>
      </c>
      <c r="I51" s="147">
        <v>1</v>
      </c>
      <c r="J51" s="148">
        <v>12</v>
      </c>
      <c r="L51" s="125"/>
      <c r="M51" s="112" t="s">
        <v>5</v>
      </c>
      <c r="N51" s="101">
        <v>8</v>
      </c>
      <c r="O51" s="108">
        <v>8</v>
      </c>
      <c r="R51" s="35"/>
      <c r="S51" s="35"/>
      <c r="T51" s="35"/>
    </row>
    <row r="52" spans="2:20" ht="18.75" thickBot="1">
      <c r="B52" s="125"/>
      <c r="C52" s="144" t="s">
        <v>117</v>
      </c>
      <c r="D52" s="46">
        <v>1</v>
      </c>
      <c r="E52" s="145">
        <v>10</v>
      </c>
      <c r="F52" s="28"/>
      <c r="G52" s="127" t="s">
        <v>92</v>
      </c>
      <c r="H52" s="158" t="s">
        <v>62</v>
      </c>
      <c r="I52" s="159">
        <v>1</v>
      </c>
      <c r="J52" s="160">
        <v>8</v>
      </c>
      <c r="L52" s="125"/>
      <c r="M52" s="112" t="s">
        <v>5</v>
      </c>
      <c r="N52" s="101">
        <v>4</v>
      </c>
      <c r="O52" s="108">
        <v>15</v>
      </c>
      <c r="R52" s="35"/>
      <c r="S52" s="35"/>
      <c r="T52" s="35"/>
    </row>
    <row r="53" spans="2:20" ht="18">
      <c r="B53" s="125"/>
      <c r="C53" s="144" t="s">
        <v>144</v>
      </c>
      <c r="D53" s="46">
        <v>2</v>
      </c>
      <c r="E53" s="145">
        <v>8</v>
      </c>
      <c r="F53" s="28"/>
      <c r="G53" s="124" t="s">
        <v>136</v>
      </c>
      <c r="H53" s="149" t="s">
        <v>142</v>
      </c>
      <c r="I53" s="150">
        <v>2</v>
      </c>
      <c r="J53" s="151">
        <v>12</v>
      </c>
      <c r="L53" s="125"/>
      <c r="M53" s="112" t="s">
        <v>104</v>
      </c>
      <c r="N53" s="101">
        <v>2</v>
      </c>
      <c r="O53" s="108">
        <v>6</v>
      </c>
      <c r="R53" s="35"/>
      <c r="S53" s="35"/>
      <c r="T53" s="35"/>
    </row>
    <row r="54" spans="2:20" ht="18.75" thickBot="1">
      <c r="B54" s="125"/>
      <c r="C54" s="144" t="s">
        <v>144</v>
      </c>
      <c r="D54" s="46">
        <v>4</v>
      </c>
      <c r="E54" s="145">
        <v>10</v>
      </c>
      <c r="F54" s="28"/>
      <c r="G54" s="128"/>
      <c r="H54" s="152" t="s">
        <v>144</v>
      </c>
      <c r="I54" s="153">
        <v>1</v>
      </c>
      <c r="J54" s="154">
        <v>20</v>
      </c>
      <c r="L54" s="125"/>
      <c r="M54" s="112" t="s">
        <v>104</v>
      </c>
      <c r="N54" s="101">
        <v>2</v>
      </c>
      <c r="O54" s="108">
        <v>12</v>
      </c>
      <c r="R54" s="35"/>
      <c r="S54" s="35"/>
      <c r="T54" s="35"/>
    </row>
    <row r="55" spans="2:20" ht="18.75" thickBot="1">
      <c r="B55" s="120"/>
      <c r="C55" s="146" t="s">
        <v>144</v>
      </c>
      <c r="D55" s="147">
        <v>10</v>
      </c>
      <c r="E55" s="148">
        <v>15</v>
      </c>
      <c r="F55" s="28"/>
      <c r="G55" s="127" t="s">
        <v>42</v>
      </c>
      <c r="H55" s="163" t="s">
        <v>15</v>
      </c>
      <c r="I55" s="159">
        <v>1</v>
      </c>
      <c r="J55" s="160">
        <v>8</v>
      </c>
      <c r="L55" s="125"/>
      <c r="M55" s="112" t="s">
        <v>118</v>
      </c>
      <c r="N55" s="101">
        <v>2</v>
      </c>
      <c r="O55" s="108">
        <v>8</v>
      </c>
      <c r="R55" s="35"/>
      <c r="S55" s="35"/>
      <c r="T55" s="35"/>
    </row>
    <row r="56" spans="6:20" ht="18.75" thickBot="1">
      <c r="F56" s="111"/>
      <c r="G56" s="1"/>
      <c r="L56" s="126"/>
      <c r="M56" s="102" t="s">
        <v>144</v>
      </c>
      <c r="N56" s="103">
        <v>8</v>
      </c>
      <c r="O56" s="104">
        <v>8</v>
      </c>
      <c r="R56" s="35"/>
      <c r="S56" s="35"/>
      <c r="T56" s="35"/>
    </row>
    <row r="57" spans="6:20" ht="15.75">
      <c r="F57" s="28"/>
      <c r="G57" s="1"/>
      <c r="R57" s="35"/>
      <c r="S57" s="35"/>
      <c r="T57" s="35"/>
    </row>
    <row r="58" spans="6:20" ht="15.75">
      <c r="F58" s="28"/>
      <c r="G58" s="1"/>
      <c r="R58" s="35"/>
      <c r="S58" s="35"/>
      <c r="T58" s="35"/>
    </row>
    <row r="59" spans="7:20" ht="15.75">
      <c r="G59" s="1"/>
      <c r="R59" s="35"/>
      <c r="S59" s="35"/>
      <c r="T59" s="35"/>
    </row>
    <row r="60" ht="15.75">
      <c r="G60" s="1"/>
    </row>
    <row r="61" ht="15.75">
      <c r="G61" s="1"/>
    </row>
    <row r="62" spans="6:7" ht="15.75">
      <c r="F62" s="100"/>
      <c r="G62" s="1"/>
    </row>
    <row r="63" ht="15.75">
      <c r="G63" s="1"/>
    </row>
    <row r="64" ht="15.75">
      <c r="G64" s="1"/>
    </row>
    <row r="65" ht="15.75">
      <c r="G65" s="1"/>
    </row>
    <row r="66" ht="15.75">
      <c r="G66" s="1"/>
    </row>
    <row r="67" ht="15.75">
      <c r="G67" s="1"/>
    </row>
    <row r="68" ht="15.75">
      <c r="G68" s="1"/>
    </row>
    <row r="69" ht="15.75">
      <c r="G69" s="1"/>
    </row>
    <row r="70" ht="15.75">
      <c r="G70" s="1"/>
    </row>
    <row r="71" ht="15.75">
      <c r="G71" s="1"/>
    </row>
    <row r="72" ht="15.75">
      <c r="G72" s="1"/>
    </row>
    <row r="73" ht="15.75">
      <c r="G73" s="1"/>
    </row>
    <row r="74" ht="15.75">
      <c r="G74" s="1"/>
    </row>
    <row r="75" ht="15.75">
      <c r="G75" s="1"/>
    </row>
    <row r="76" ht="15.75">
      <c r="G76" s="1"/>
    </row>
    <row r="77" ht="15.75">
      <c r="G77" s="1"/>
    </row>
    <row r="78" ht="15.75">
      <c r="G78" s="1"/>
    </row>
    <row r="79" ht="15.75">
      <c r="G79" s="1"/>
    </row>
    <row r="80" ht="15.75">
      <c r="G80" s="1"/>
    </row>
    <row r="81" ht="15.75">
      <c r="G81" s="1"/>
    </row>
    <row r="82" ht="15.75">
      <c r="G82" s="1"/>
    </row>
    <row r="83" ht="15.75">
      <c r="G83" s="1"/>
    </row>
    <row r="84" ht="15.75">
      <c r="G84" s="1"/>
    </row>
    <row r="85" ht="15.75">
      <c r="G85" s="1"/>
    </row>
    <row r="86" ht="15.75">
      <c r="G86" s="1"/>
    </row>
    <row r="87" ht="15.75">
      <c r="G87" s="1"/>
    </row>
    <row r="88" ht="15.75">
      <c r="G88" s="1"/>
    </row>
    <row r="89" ht="15.75">
      <c r="G89" s="1"/>
    </row>
    <row r="90" ht="15.75">
      <c r="G90" s="1"/>
    </row>
    <row r="91" ht="15.75">
      <c r="G91" s="1"/>
    </row>
    <row r="100" ht="16.5" thickBot="1"/>
    <row r="101" ht="15.75">
      <c r="F101" s="107" t="s">
        <v>15</v>
      </c>
    </row>
    <row r="126" ht="15.75">
      <c r="F126" s="122"/>
    </row>
    <row r="143" ht="18">
      <c r="G143" s="121"/>
    </row>
    <row r="144" ht="18">
      <c r="G144" s="121"/>
    </row>
    <row r="145" ht="18">
      <c r="G145" s="121"/>
    </row>
    <row r="146" ht="18">
      <c r="G146" s="121"/>
    </row>
    <row r="147" ht="18">
      <c r="G147" s="121"/>
    </row>
    <row r="148" ht="18">
      <c r="G148" s="121"/>
    </row>
    <row r="149" ht="18">
      <c r="G149" s="121"/>
    </row>
    <row r="150" ht="18">
      <c r="G150" s="121"/>
    </row>
    <row r="151" ht="18">
      <c r="G151" s="121"/>
    </row>
    <row r="152" ht="18">
      <c r="G152" s="121"/>
    </row>
    <row r="153" ht="18">
      <c r="G153" s="121"/>
    </row>
    <row r="154" ht="18">
      <c r="G154" s="121"/>
    </row>
    <row r="155" ht="18">
      <c r="G155" s="121"/>
    </row>
    <row r="156" ht="18">
      <c r="G156" s="121"/>
    </row>
    <row r="157" ht="18">
      <c r="G157" s="121"/>
    </row>
    <row r="158" ht="18">
      <c r="G158" s="121"/>
    </row>
    <row r="159" ht="18">
      <c r="G159" s="121"/>
    </row>
    <row r="160" ht="18">
      <c r="G160" s="121"/>
    </row>
    <row r="161" ht="18">
      <c r="G161" s="121"/>
    </row>
    <row r="162" ht="18">
      <c r="G162" s="121"/>
    </row>
    <row r="163" ht="18">
      <c r="G163" s="121"/>
    </row>
    <row r="164" ht="18">
      <c r="G164" s="121"/>
    </row>
    <row r="165" ht="18">
      <c r="G165" s="121"/>
    </row>
    <row r="166" ht="18">
      <c r="G166" s="121"/>
    </row>
    <row r="167" ht="18">
      <c r="G167" s="121"/>
    </row>
    <row r="168" ht="18">
      <c r="G168" s="121"/>
    </row>
    <row r="169" ht="18">
      <c r="G169" s="121"/>
    </row>
    <row r="170" ht="18">
      <c r="G170" s="121"/>
    </row>
    <row r="171" ht="18">
      <c r="G171" s="121"/>
    </row>
    <row r="172" ht="18">
      <c r="G172" s="121"/>
    </row>
    <row r="173" ht="18">
      <c r="G173" s="121"/>
    </row>
    <row r="174" ht="18">
      <c r="G174" s="121"/>
    </row>
    <row r="175" ht="18">
      <c r="G175" s="121"/>
    </row>
    <row r="176" ht="18">
      <c r="G176" s="121"/>
    </row>
    <row r="177" ht="18">
      <c r="G177" s="121"/>
    </row>
    <row r="178" ht="18">
      <c r="G178" s="121"/>
    </row>
    <row r="179" ht="18">
      <c r="G179" s="121"/>
    </row>
    <row r="231" ht="18">
      <c r="B231" s="121"/>
    </row>
    <row r="232" ht="18">
      <c r="B232" s="121"/>
    </row>
    <row r="233" ht="18">
      <c r="B233" s="121"/>
    </row>
    <row r="234" ht="18">
      <c r="B234" s="121"/>
    </row>
    <row r="235" ht="18">
      <c r="B235" s="121"/>
    </row>
    <row r="236" ht="18">
      <c r="B236" s="121"/>
    </row>
    <row r="237" ht="18">
      <c r="B237" s="121"/>
    </row>
    <row r="238" ht="18">
      <c r="B238" s="121"/>
    </row>
    <row r="239" ht="18">
      <c r="B239" s="121"/>
    </row>
    <row r="240" ht="18">
      <c r="B240" s="121"/>
    </row>
    <row r="241" ht="18">
      <c r="B241" s="121"/>
    </row>
    <row r="242" ht="18">
      <c r="B242" s="121"/>
    </row>
    <row r="243" ht="18">
      <c r="B243" s="121"/>
    </row>
    <row r="244" ht="18">
      <c r="B244" s="121"/>
    </row>
    <row r="245" ht="18">
      <c r="B245" s="121"/>
    </row>
  </sheetData>
  <sheetProtection/>
  <printOptions/>
  <pageMargins left="0.32" right="0.05" top="0.21" bottom="0.01" header="0.09" footer="0.1"/>
  <pageSetup fitToHeight="1" fitToWidth="1" horizontalDpi="1200" verticalDpi="1200" orientation="portrait" scale="6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05"/>
  <sheetViews>
    <sheetView tabSelected="1" view="pageBreakPreview" zoomScale="60" zoomScaleNormal="75" workbookViewId="0" topLeftCell="A50">
      <selection activeCell="L69" sqref="L69"/>
    </sheetView>
  </sheetViews>
  <sheetFormatPr defaultColWidth="9.00390625" defaultRowHeight="15.75"/>
  <cols>
    <col min="1" max="1" width="28.75390625" style="165" customWidth="1"/>
    <col min="2" max="2" width="10.625" style="0" customWidth="1"/>
    <col min="3" max="3" width="8.875" style="0" customWidth="1"/>
    <col min="4" max="4" width="10.375" style="0" customWidth="1"/>
    <col min="5" max="5" width="10.625" style="0" customWidth="1"/>
    <col min="6" max="6" width="10.375" style="0" customWidth="1"/>
    <col min="7" max="7" width="13.25390625" style="0" customWidth="1"/>
    <col min="8" max="8" width="13.125" style="0" customWidth="1"/>
    <col min="9" max="9" width="8.125" style="0" customWidth="1"/>
    <col min="10" max="10" width="12.00390625" style="0" customWidth="1"/>
    <col min="11" max="11" width="1.875" style="0" customWidth="1"/>
    <col min="12" max="12" width="24.125" style="168" customWidth="1"/>
    <col min="13" max="13" width="8.375" style="0" customWidth="1"/>
    <col min="14" max="14" width="14.875" style="0" customWidth="1"/>
    <col min="16" max="16" width="8.50390625" style="0" customWidth="1"/>
    <col min="17" max="17" width="9.50390625" style="100" customWidth="1"/>
    <col min="18" max="18" width="11.50390625" style="0" customWidth="1"/>
    <col min="19" max="19" width="11.875" style="0" customWidth="1"/>
    <col min="20" max="20" width="6.25390625" style="0" customWidth="1"/>
    <col min="21" max="21" width="10.375" style="0" customWidth="1"/>
    <col min="22" max="16384" width="11.00390625" style="0" customWidth="1"/>
  </cols>
  <sheetData>
    <row r="1" spans="1:2" ht="15.75">
      <c r="A1" s="100"/>
      <c r="B1" s="100"/>
    </row>
    <row r="2" spans="1:2" ht="15.75">
      <c r="A2" s="100"/>
      <c r="B2" s="100"/>
    </row>
    <row r="3" spans="1:2" ht="15.75">
      <c r="A3" s="100"/>
      <c r="B3" s="100"/>
    </row>
    <row r="4" spans="1:2" ht="15.75">
      <c r="A4" s="100"/>
      <c r="B4" s="100"/>
    </row>
    <row r="5" spans="1:2" ht="15.75">
      <c r="A5" s="100"/>
      <c r="B5" s="100"/>
    </row>
    <row r="6" spans="1:2" ht="16.5" thickBot="1">
      <c r="A6" s="100"/>
      <c r="B6" s="173"/>
    </row>
    <row r="7" spans="1:11" ht="16.5" customHeight="1" thickBot="1">
      <c r="A7" s="180" t="s">
        <v>51</v>
      </c>
      <c r="B7" s="174" t="s">
        <v>179</v>
      </c>
      <c r="C7" s="175" t="s">
        <v>184</v>
      </c>
      <c r="D7" s="176" t="s">
        <v>187</v>
      </c>
      <c r="E7" s="177" t="s">
        <v>192</v>
      </c>
      <c r="F7" s="177" t="s">
        <v>191</v>
      </c>
      <c r="G7" s="177" t="s">
        <v>193</v>
      </c>
      <c r="H7" s="177" t="s">
        <v>196</v>
      </c>
      <c r="I7" s="351" t="s">
        <v>190</v>
      </c>
      <c r="J7" s="352"/>
      <c r="K7" s="170"/>
    </row>
    <row r="8" spans="1:11" ht="16.5" customHeight="1" thickTop="1">
      <c r="A8" s="300" t="s">
        <v>41</v>
      </c>
      <c r="B8" s="181" t="s">
        <v>5</v>
      </c>
      <c r="C8" s="182">
        <v>12</v>
      </c>
      <c r="D8" s="183">
        <v>8</v>
      </c>
      <c r="E8" s="184">
        <v>0.00989</v>
      </c>
      <c r="F8" s="185">
        <v>3.267</v>
      </c>
      <c r="G8" s="186">
        <f>(E8)*(D8^F8)</f>
        <v>8.822492119333793</v>
      </c>
      <c r="H8" s="186">
        <f>G8*C8</f>
        <v>105.86990543200551</v>
      </c>
      <c r="I8" s="187" t="s">
        <v>5</v>
      </c>
      <c r="J8" s="188">
        <f>SUM(H8:H11)</f>
        <v>6692.665972342595</v>
      </c>
      <c r="K8" s="169"/>
    </row>
    <row r="9" spans="1:11" ht="16.5" customHeight="1">
      <c r="A9" s="301"/>
      <c r="B9" s="189" t="s">
        <v>5</v>
      </c>
      <c r="C9" s="190">
        <v>10</v>
      </c>
      <c r="D9" s="191">
        <v>15</v>
      </c>
      <c r="E9" s="192">
        <v>0.00989</v>
      </c>
      <c r="F9" s="193">
        <v>3.267</v>
      </c>
      <c r="G9" s="194">
        <f aca="true" t="shared" si="0" ref="G9:G40">(E9)*(D9^F9)</f>
        <v>68.78384275304143</v>
      </c>
      <c r="H9" s="194">
        <f aca="true" t="shared" si="1" ref="H9:H40">G9*C9</f>
        <v>687.8384275304143</v>
      </c>
      <c r="I9" s="187"/>
      <c r="J9" s="195"/>
      <c r="K9" s="169"/>
    </row>
    <row r="10" spans="1:11" ht="16.5" customHeight="1">
      <c r="A10" s="301"/>
      <c r="B10" s="189" t="s">
        <v>5</v>
      </c>
      <c r="C10" s="190">
        <v>12</v>
      </c>
      <c r="D10" s="191">
        <v>18</v>
      </c>
      <c r="E10" s="192">
        <v>0.00989</v>
      </c>
      <c r="F10" s="193">
        <v>3.267</v>
      </c>
      <c r="G10" s="194">
        <f t="shared" si="0"/>
        <v>124.78763839399502</v>
      </c>
      <c r="H10" s="194">
        <f t="shared" si="1"/>
        <v>1497.4516607279402</v>
      </c>
      <c r="I10" s="187"/>
      <c r="J10" s="195"/>
      <c r="K10" s="169"/>
    </row>
    <row r="11" spans="1:11" ht="16.5" customHeight="1">
      <c r="A11" s="301"/>
      <c r="B11" s="189" t="s">
        <v>5</v>
      </c>
      <c r="C11" s="190">
        <v>25</v>
      </c>
      <c r="D11" s="191">
        <v>20</v>
      </c>
      <c r="E11" s="192">
        <v>0.00989</v>
      </c>
      <c r="F11" s="193">
        <v>3.267</v>
      </c>
      <c r="G11" s="194">
        <f t="shared" si="0"/>
        <v>176.0602391460894</v>
      </c>
      <c r="H11" s="194">
        <f t="shared" si="1"/>
        <v>4401.505978652235</v>
      </c>
      <c r="I11" s="187"/>
      <c r="J11" s="195"/>
      <c r="K11" s="169"/>
    </row>
    <row r="12" spans="1:11" ht="16.5" customHeight="1">
      <c r="A12" s="301"/>
      <c r="B12" s="189" t="s">
        <v>81</v>
      </c>
      <c r="C12" s="190">
        <v>10</v>
      </c>
      <c r="D12" s="191">
        <v>8</v>
      </c>
      <c r="E12" s="192">
        <v>0.00989</v>
      </c>
      <c r="F12" s="193">
        <v>3.267</v>
      </c>
      <c r="G12" s="194">
        <f t="shared" si="0"/>
        <v>8.822492119333793</v>
      </c>
      <c r="H12" s="194">
        <f t="shared" si="1"/>
        <v>88.22492119333793</v>
      </c>
      <c r="I12" s="196" t="s">
        <v>81</v>
      </c>
      <c r="J12" s="197">
        <f>SUM(H12:H13)</f>
        <v>1463.9017762541664</v>
      </c>
      <c r="K12" s="169"/>
    </row>
    <row r="13" spans="1:11" ht="16.5" customHeight="1">
      <c r="A13" s="301"/>
      <c r="B13" s="189" t="s">
        <v>81</v>
      </c>
      <c r="C13" s="190">
        <v>20</v>
      </c>
      <c r="D13" s="191">
        <v>15</v>
      </c>
      <c r="E13" s="192">
        <v>0.00989</v>
      </c>
      <c r="F13" s="193">
        <v>3.267</v>
      </c>
      <c r="G13" s="194">
        <f t="shared" si="0"/>
        <v>68.78384275304143</v>
      </c>
      <c r="H13" s="194">
        <f t="shared" si="1"/>
        <v>1375.6768550608285</v>
      </c>
      <c r="I13" s="187"/>
      <c r="J13" s="195"/>
      <c r="K13" s="169"/>
    </row>
    <row r="14" spans="1:11" ht="16.5" customHeight="1">
      <c r="A14" s="301"/>
      <c r="B14" s="189" t="s">
        <v>104</v>
      </c>
      <c r="C14" s="190">
        <v>2</v>
      </c>
      <c r="D14" s="191">
        <v>8</v>
      </c>
      <c r="E14" s="192">
        <v>0.00989</v>
      </c>
      <c r="F14" s="193">
        <v>3.267</v>
      </c>
      <c r="G14" s="194">
        <f t="shared" si="0"/>
        <v>8.822492119333793</v>
      </c>
      <c r="H14" s="194">
        <f t="shared" si="1"/>
        <v>17.644984238667586</v>
      </c>
      <c r="I14" s="196" t="s">
        <v>104</v>
      </c>
      <c r="J14" s="197">
        <f>SUM(H14:H16)</f>
        <v>138.8735543919866</v>
      </c>
      <c r="K14" s="169"/>
    </row>
    <row r="15" spans="1:11" ht="16.5" customHeight="1">
      <c r="A15" s="301"/>
      <c r="B15" s="189" t="s">
        <v>104</v>
      </c>
      <c r="C15" s="190">
        <v>3</v>
      </c>
      <c r="D15" s="191">
        <v>10</v>
      </c>
      <c r="E15" s="192">
        <v>0.00989</v>
      </c>
      <c r="F15" s="193">
        <v>3.267</v>
      </c>
      <c r="G15" s="194">
        <f t="shared" si="0"/>
        <v>18.2892666416932</v>
      </c>
      <c r="H15" s="194">
        <f t="shared" si="1"/>
        <v>54.867799925079595</v>
      </c>
      <c r="I15" s="187"/>
      <c r="J15" s="195"/>
      <c r="K15" s="169"/>
    </row>
    <row r="16" spans="1:11" ht="16.5" customHeight="1">
      <c r="A16" s="301"/>
      <c r="B16" s="189" t="s">
        <v>104</v>
      </c>
      <c r="C16" s="190">
        <v>2</v>
      </c>
      <c r="D16" s="191">
        <v>12</v>
      </c>
      <c r="E16" s="192">
        <v>0.00989</v>
      </c>
      <c r="F16" s="193">
        <v>3.267</v>
      </c>
      <c r="G16" s="194">
        <f t="shared" si="0"/>
        <v>33.180385114119716</v>
      </c>
      <c r="H16" s="194">
        <f t="shared" si="1"/>
        <v>66.36077022823943</v>
      </c>
      <c r="I16" s="198"/>
      <c r="J16" s="199"/>
      <c r="K16" s="169"/>
    </row>
    <row r="17" spans="1:11" ht="16.5" customHeight="1">
      <c r="A17" s="301"/>
      <c r="B17" s="189" t="s">
        <v>117</v>
      </c>
      <c r="C17" s="190">
        <v>30</v>
      </c>
      <c r="D17" s="191">
        <v>20</v>
      </c>
      <c r="E17" s="192">
        <v>0.00989</v>
      </c>
      <c r="F17" s="193">
        <v>3.267</v>
      </c>
      <c r="G17" s="194">
        <f t="shared" si="0"/>
        <v>176.0602391460894</v>
      </c>
      <c r="H17" s="194">
        <f t="shared" si="1"/>
        <v>5281.807174382682</v>
      </c>
      <c r="I17" s="187" t="s">
        <v>117</v>
      </c>
      <c r="J17" s="195">
        <f>H17</f>
        <v>5281.807174382682</v>
      </c>
      <c r="K17" s="169"/>
    </row>
    <row r="18" spans="1:11" ht="16.5" customHeight="1">
      <c r="A18" s="301"/>
      <c r="B18" s="189" t="s">
        <v>118</v>
      </c>
      <c r="C18" s="190">
        <v>4</v>
      </c>
      <c r="D18" s="191">
        <v>12</v>
      </c>
      <c r="E18" s="192">
        <v>0.00989</v>
      </c>
      <c r="F18" s="193">
        <v>3.267</v>
      </c>
      <c r="G18" s="194">
        <f t="shared" si="0"/>
        <v>33.180385114119716</v>
      </c>
      <c r="H18" s="194">
        <f t="shared" si="1"/>
        <v>132.72154045647886</v>
      </c>
      <c r="I18" s="200" t="s">
        <v>118</v>
      </c>
      <c r="J18" s="201">
        <f>H18</f>
        <v>132.72154045647886</v>
      </c>
      <c r="K18" s="169"/>
    </row>
    <row r="19" spans="1:11" ht="16.5" customHeight="1">
      <c r="A19" s="301"/>
      <c r="B19" s="189" t="s">
        <v>144</v>
      </c>
      <c r="C19" s="190">
        <v>6</v>
      </c>
      <c r="D19" s="191">
        <v>12</v>
      </c>
      <c r="E19" s="192">
        <v>0.00989</v>
      </c>
      <c r="F19" s="193">
        <v>3.267</v>
      </c>
      <c r="G19" s="194">
        <f t="shared" si="0"/>
        <v>33.180385114119716</v>
      </c>
      <c r="H19" s="194">
        <f t="shared" si="1"/>
        <v>199.0823106847183</v>
      </c>
      <c r="I19" s="187" t="s">
        <v>144</v>
      </c>
      <c r="J19" s="195">
        <f>SUM(H19:H20)</f>
        <v>543.0015244499255</v>
      </c>
      <c r="K19" s="169"/>
    </row>
    <row r="20" spans="1:11" ht="16.5" customHeight="1" thickBot="1">
      <c r="A20" s="301"/>
      <c r="B20" s="202" t="s">
        <v>144</v>
      </c>
      <c r="C20" s="203">
        <v>5</v>
      </c>
      <c r="D20" s="204">
        <v>15</v>
      </c>
      <c r="E20" s="184">
        <v>0.00989</v>
      </c>
      <c r="F20" s="185">
        <v>3.267</v>
      </c>
      <c r="G20" s="186">
        <f t="shared" si="0"/>
        <v>68.78384275304143</v>
      </c>
      <c r="H20" s="186">
        <f t="shared" si="1"/>
        <v>343.91921376520713</v>
      </c>
      <c r="I20" s="187"/>
      <c r="J20" s="195"/>
      <c r="K20" s="169"/>
    </row>
    <row r="21" spans="1:11" ht="16.5" customHeight="1">
      <c r="A21" s="302" t="s">
        <v>35</v>
      </c>
      <c r="B21" s="205" t="s">
        <v>15</v>
      </c>
      <c r="C21" s="206">
        <v>2</v>
      </c>
      <c r="D21" s="207">
        <v>8</v>
      </c>
      <c r="E21" s="208">
        <v>0.0251</v>
      </c>
      <c r="F21" s="209">
        <v>3.144</v>
      </c>
      <c r="G21" s="210">
        <f t="shared" si="0"/>
        <v>17.337586489306332</v>
      </c>
      <c r="H21" s="210">
        <f t="shared" si="1"/>
        <v>34.675172978612665</v>
      </c>
      <c r="I21" s="211" t="s">
        <v>15</v>
      </c>
      <c r="J21" s="188">
        <f>H21</f>
        <v>34.675172978612665</v>
      </c>
      <c r="K21" s="169"/>
    </row>
    <row r="22" spans="1:11" ht="16.5" customHeight="1">
      <c r="A22" s="301"/>
      <c r="B22" s="189" t="s">
        <v>5</v>
      </c>
      <c r="C22" s="212">
        <v>1</v>
      </c>
      <c r="D22" s="191">
        <v>12</v>
      </c>
      <c r="E22" s="192">
        <v>0.0251</v>
      </c>
      <c r="F22" s="193">
        <v>3.144</v>
      </c>
      <c r="G22" s="194">
        <f t="shared" si="0"/>
        <v>62.03253925647612</v>
      </c>
      <c r="H22" s="194">
        <f t="shared" si="1"/>
        <v>62.03253925647612</v>
      </c>
      <c r="I22" s="196" t="s">
        <v>5</v>
      </c>
      <c r="J22" s="197">
        <f>SUM(H22:H24)</f>
        <v>1313.1688831029046</v>
      </c>
      <c r="K22" s="169"/>
    </row>
    <row r="23" spans="1:11" ht="16.5" customHeight="1">
      <c r="A23" s="301"/>
      <c r="B23" s="189" t="s">
        <v>5</v>
      </c>
      <c r="C23" s="190">
        <v>1</v>
      </c>
      <c r="D23" s="191">
        <v>15</v>
      </c>
      <c r="E23" s="192">
        <v>0.0251</v>
      </c>
      <c r="F23" s="193">
        <v>3.144</v>
      </c>
      <c r="G23" s="194">
        <f t="shared" si="0"/>
        <v>125.11363438464285</v>
      </c>
      <c r="H23" s="194">
        <f t="shared" si="1"/>
        <v>125.11363438464285</v>
      </c>
      <c r="I23" s="187"/>
      <c r="J23" s="195"/>
      <c r="K23" s="169"/>
    </row>
    <row r="24" spans="1:11" ht="16.5" customHeight="1">
      <c r="A24" s="301"/>
      <c r="B24" s="189" t="s">
        <v>5</v>
      </c>
      <c r="C24" s="190">
        <v>9</v>
      </c>
      <c r="D24" s="191">
        <v>15</v>
      </c>
      <c r="E24" s="192">
        <v>0.0251</v>
      </c>
      <c r="F24" s="193">
        <v>3.144</v>
      </c>
      <c r="G24" s="194">
        <f t="shared" si="0"/>
        <v>125.11363438464285</v>
      </c>
      <c r="H24" s="194">
        <f t="shared" si="1"/>
        <v>1126.0227094617856</v>
      </c>
      <c r="I24" s="198"/>
      <c r="J24" s="199"/>
      <c r="K24" s="169"/>
    </row>
    <row r="25" spans="1:11" ht="16.5" customHeight="1">
      <c r="A25" s="301"/>
      <c r="B25" s="189" t="s">
        <v>62</v>
      </c>
      <c r="C25" s="190">
        <v>2</v>
      </c>
      <c r="D25" s="191">
        <v>10</v>
      </c>
      <c r="E25" s="192">
        <v>0.0251</v>
      </c>
      <c r="F25" s="193">
        <v>3.144</v>
      </c>
      <c r="G25" s="194">
        <f t="shared" si="0"/>
        <v>34.968235753927154</v>
      </c>
      <c r="H25" s="194">
        <f t="shared" si="1"/>
        <v>69.93647150785431</v>
      </c>
      <c r="I25" s="187" t="s">
        <v>62</v>
      </c>
      <c r="J25" s="195">
        <f>SUM(H25:H26)</f>
        <v>693.379982112068</v>
      </c>
      <c r="K25" s="169"/>
    </row>
    <row r="26" spans="1:11" ht="16.5" customHeight="1">
      <c r="A26" s="301"/>
      <c r="B26" s="189" t="s">
        <v>62</v>
      </c>
      <c r="C26" s="190">
        <v>1</v>
      </c>
      <c r="D26" s="191">
        <v>25</v>
      </c>
      <c r="E26" s="192">
        <v>0.0251</v>
      </c>
      <c r="F26" s="193">
        <v>3.144</v>
      </c>
      <c r="G26" s="194">
        <f t="shared" si="0"/>
        <v>623.4435106042137</v>
      </c>
      <c r="H26" s="194">
        <f t="shared" si="1"/>
        <v>623.4435106042137</v>
      </c>
      <c r="I26" s="187"/>
      <c r="J26" s="195"/>
      <c r="K26" s="169"/>
    </row>
    <row r="27" spans="1:11" ht="16.5" customHeight="1">
      <c r="A27" s="301"/>
      <c r="B27" s="189" t="s">
        <v>63</v>
      </c>
      <c r="C27" s="190">
        <v>1</v>
      </c>
      <c r="D27" s="191">
        <v>8</v>
      </c>
      <c r="E27" s="192">
        <v>0.0251</v>
      </c>
      <c r="F27" s="193">
        <v>3.144</v>
      </c>
      <c r="G27" s="194">
        <f>(E27)*(D27^F27)</f>
        <v>17.337586489306332</v>
      </c>
      <c r="H27" s="194">
        <f>G27*C27</f>
        <v>17.337586489306332</v>
      </c>
      <c r="I27" s="331" t="s">
        <v>63</v>
      </c>
      <c r="J27" s="195">
        <f>+H27*1</f>
        <v>17.337586489306332</v>
      </c>
      <c r="K27" s="169"/>
    </row>
    <row r="28" spans="1:15" ht="16.5" customHeight="1">
      <c r="A28" s="301"/>
      <c r="B28" s="189" t="s">
        <v>81</v>
      </c>
      <c r="C28" s="190">
        <v>4</v>
      </c>
      <c r="D28" s="191">
        <v>25</v>
      </c>
      <c r="E28" s="192">
        <v>0.0251</v>
      </c>
      <c r="F28" s="193">
        <v>3.144</v>
      </c>
      <c r="G28" s="194">
        <f t="shared" si="0"/>
        <v>623.4435106042137</v>
      </c>
      <c r="H28" s="194">
        <f t="shared" si="1"/>
        <v>2493.7740424168546</v>
      </c>
      <c r="I28" s="200" t="s">
        <v>81</v>
      </c>
      <c r="J28" s="201">
        <f>H28</f>
        <v>2493.7740424168546</v>
      </c>
      <c r="K28" s="169"/>
      <c r="O28" s="195">
        <f>+M28*1</f>
        <v>0</v>
      </c>
    </row>
    <row r="29" spans="1:11" ht="16.5" customHeight="1">
      <c r="A29" s="301"/>
      <c r="B29" s="189" t="s">
        <v>102</v>
      </c>
      <c r="C29" s="190">
        <v>1</v>
      </c>
      <c r="D29" s="191">
        <v>8</v>
      </c>
      <c r="E29" s="192">
        <v>0.0251</v>
      </c>
      <c r="F29" s="193">
        <v>3.144</v>
      </c>
      <c r="G29" s="194">
        <f t="shared" si="0"/>
        <v>17.337586489306332</v>
      </c>
      <c r="H29" s="194">
        <f t="shared" si="1"/>
        <v>17.337586489306332</v>
      </c>
      <c r="I29" s="187" t="s">
        <v>102</v>
      </c>
      <c r="J29" s="195">
        <f>SUM(H29:H31)</f>
        <v>324.1477760232725</v>
      </c>
      <c r="K29" s="169"/>
    </row>
    <row r="30" spans="1:11" ht="16.5" customHeight="1">
      <c r="A30" s="301"/>
      <c r="B30" s="189" t="s">
        <v>102</v>
      </c>
      <c r="C30" s="190">
        <v>7</v>
      </c>
      <c r="D30" s="191">
        <v>10</v>
      </c>
      <c r="E30" s="192">
        <v>0.0251</v>
      </c>
      <c r="F30" s="193">
        <v>3.144</v>
      </c>
      <c r="G30" s="194">
        <f t="shared" si="0"/>
        <v>34.968235753927154</v>
      </c>
      <c r="H30" s="194">
        <f t="shared" si="1"/>
        <v>244.77765027749007</v>
      </c>
      <c r="I30" s="187"/>
      <c r="J30" s="195"/>
      <c r="K30" s="169"/>
    </row>
    <row r="31" spans="1:11" ht="16.5" customHeight="1">
      <c r="A31" s="301"/>
      <c r="B31" s="189" t="s">
        <v>102</v>
      </c>
      <c r="C31" s="190">
        <v>1</v>
      </c>
      <c r="D31" s="191">
        <v>12</v>
      </c>
      <c r="E31" s="192">
        <v>0.0251</v>
      </c>
      <c r="F31" s="193">
        <v>3.144</v>
      </c>
      <c r="G31" s="194">
        <f t="shared" si="0"/>
        <v>62.03253925647612</v>
      </c>
      <c r="H31" s="194">
        <f t="shared" si="1"/>
        <v>62.03253925647612</v>
      </c>
      <c r="I31" s="187"/>
      <c r="J31" s="195"/>
      <c r="K31" s="169"/>
    </row>
    <row r="32" spans="1:11" ht="16.5" customHeight="1">
      <c r="A32" s="301"/>
      <c r="B32" s="189" t="s">
        <v>164</v>
      </c>
      <c r="C32" s="190">
        <v>1</v>
      </c>
      <c r="D32" s="191">
        <v>8</v>
      </c>
      <c r="E32" s="192">
        <v>0.0251</v>
      </c>
      <c r="F32" s="193">
        <v>3.144</v>
      </c>
      <c r="G32" s="194">
        <f t="shared" si="0"/>
        <v>17.337586489306332</v>
      </c>
      <c r="H32" s="194">
        <f t="shared" si="1"/>
        <v>17.337586489306332</v>
      </c>
      <c r="I32" s="196" t="s">
        <v>164</v>
      </c>
      <c r="J32" s="197">
        <f>SUM(H32:H35)</f>
        <v>1933.7686026491824</v>
      </c>
      <c r="K32" s="169"/>
    </row>
    <row r="33" spans="1:11" ht="16.5" customHeight="1">
      <c r="A33" s="301"/>
      <c r="B33" s="189" t="s">
        <v>164</v>
      </c>
      <c r="C33" s="190">
        <v>3</v>
      </c>
      <c r="D33" s="191">
        <v>10</v>
      </c>
      <c r="E33" s="192">
        <v>0.0251</v>
      </c>
      <c r="F33" s="193">
        <v>3.144</v>
      </c>
      <c r="G33" s="194">
        <f t="shared" si="0"/>
        <v>34.968235753927154</v>
      </c>
      <c r="H33" s="194">
        <f t="shared" si="1"/>
        <v>104.90470726178145</v>
      </c>
      <c r="I33" s="187"/>
      <c r="J33" s="195"/>
      <c r="K33" s="169"/>
    </row>
    <row r="34" spans="1:11" ht="16.5" customHeight="1">
      <c r="A34" s="301"/>
      <c r="B34" s="189" t="s">
        <v>164</v>
      </c>
      <c r="C34" s="190">
        <v>5</v>
      </c>
      <c r="D34" s="191">
        <v>12</v>
      </c>
      <c r="E34" s="192">
        <v>0.0251</v>
      </c>
      <c r="F34" s="193">
        <v>3.144</v>
      </c>
      <c r="G34" s="194">
        <f t="shared" si="0"/>
        <v>62.03253925647612</v>
      </c>
      <c r="H34" s="194">
        <f t="shared" si="1"/>
        <v>310.1626962823806</v>
      </c>
      <c r="I34" s="187"/>
      <c r="J34" s="195"/>
      <c r="K34" s="169"/>
    </row>
    <row r="35" spans="1:14" ht="16.5" customHeight="1">
      <c r="A35" s="301"/>
      <c r="B35" s="189" t="s">
        <v>164</v>
      </c>
      <c r="C35" s="190">
        <v>12</v>
      </c>
      <c r="D35" s="191">
        <v>15</v>
      </c>
      <c r="E35" s="192">
        <v>0.0251</v>
      </c>
      <c r="F35" s="193">
        <v>3.144</v>
      </c>
      <c r="G35" s="194">
        <f t="shared" si="0"/>
        <v>125.11363438464285</v>
      </c>
      <c r="H35" s="194">
        <f t="shared" si="1"/>
        <v>1501.3636126157141</v>
      </c>
      <c r="I35" s="198"/>
      <c r="J35" s="199"/>
      <c r="K35" s="169"/>
      <c r="N35">
        <v>17.337586489306332</v>
      </c>
    </row>
    <row r="36" spans="1:14" ht="16.5" customHeight="1">
      <c r="A36" s="301"/>
      <c r="B36" s="189" t="s">
        <v>104</v>
      </c>
      <c r="C36" s="190">
        <v>3</v>
      </c>
      <c r="D36" s="191">
        <v>12</v>
      </c>
      <c r="E36" s="192">
        <v>0.0251</v>
      </c>
      <c r="F36" s="193">
        <v>3.144</v>
      </c>
      <c r="G36" s="194">
        <f t="shared" si="0"/>
        <v>62.03253925647612</v>
      </c>
      <c r="H36" s="194">
        <f t="shared" si="1"/>
        <v>186.09761776942835</v>
      </c>
      <c r="I36" s="187" t="s">
        <v>104</v>
      </c>
      <c r="J36" s="195">
        <f>H36</f>
        <v>186.09761776942835</v>
      </c>
      <c r="K36" s="169"/>
      <c r="N36">
        <v>3.33</v>
      </c>
    </row>
    <row r="37" spans="1:11" ht="16.5" customHeight="1">
      <c r="A37" s="301"/>
      <c r="B37" s="189" t="s">
        <v>116</v>
      </c>
      <c r="C37" s="190">
        <v>1</v>
      </c>
      <c r="D37" s="191">
        <v>10</v>
      </c>
      <c r="E37" s="192">
        <v>0.0251</v>
      </c>
      <c r="F37" s="193">
        <v>3.144</v>
      </c>
      <c r="G37" s="194">
        <f t="shared" si="0"/>
        <v>34.968235753927154</v>
      </c>
      <c r="H37" s="194">
        <f t="shared" si="1"/>
        <v>34.968235753927154</v>
      </c>
      <c r="I37" s="200" t="s">
        <v>116</v>
      </c>
      <c r="J37" s="201">
        <f>H37</f>
        <v>34.968235753927154</v>
      </c>
      <c r="K37" s="169"/>
    </row>
    <row r="38" spans="1:11" ht="16.5" customHeight="1">
      <c r="A38" s="301"/>
      <c r="B38" s="189" t="s">
        <v>117</v>
      </c>
      <c r="C38" s="190">
        <v>2</v>
      </c>
      <c r="D38" s="191">
        <v>10</v>
      </c>
      <c r="E38" s="192">
        <v>0.0251</v>
      </c>
      <c r="F38" s="193">
        <v>3.144</v>
      </c>
      <c r="G38" s="194">
        <f t="shared" si="0"/>
        <v>34.968235753927154</v>
      </c>
      <c r="H38" s="194">
        <f t="shared" si="1"/>
        <v>69.93647150785431</v>
      </c>
      <c r="I38" s="200" t="s">
        <v>117</v>
      </c>
      <c r="J38" s="201">
        <f>H38</f>
        <v>69.93647150785431</v>
      </c>
      <c r="K38" s="169"/>
    </row>
    <row r="39" spans="1:11" ht="16.5" customHeight="1">
      <c r="A39" s="301"/>
      <c r="B39" s="189" t="s">
        <v>118</v>
      </c>
      <c r="C39" s="190">
        <v>1</v>
      </c>
      <c r="D39" s="191">
        <v>10</v>
      </c>
      <c r="E39" s="192">
        <v>0.0251</v>
      </c>
      <c r="F39" s="193">
        <v>3.144</v>
      </c>
      <c r="G39" s="194">
        <f t="shared" si="0"/>
        <v>34.968235753927154</v>
      </c>
      <c r="H39" s="194">
        <f t="shared" si="1"/>
        <v>34.968235753927154</v>
      </c>
      <c r="I39" s="200" t="s">
        <v>118</v>
      </c>
      <c r="J39" s="201">
        <f>H39</f>
        <v>34.968235753927154</v>
      </c>
      <c r="K39" s="169"/>
    </row>
    <row r="40" spans="1:11" ht="16.5" customHeight="1">
      <c r="A40" s="301"/>
      <c r="B40" s="189" t="s">
        <v>144</v>
      </c>
      <c r="C40" s="190">
        <v>6</v>
      </c>
      <c r="D40" s="191">
        <v>15</v>
      </c>
      <c r="E40" s="192">
        <v>0.0251</v>
      </c>
      <c r="F40" s="193">
        <v>3.144</v>
      </c>
      <c r="G40" s="194">
        <f t="shared" si="0"/>
        <v>125.11363438464285</v>
      </c>
      <c r="H40" s="194">
        <f t="shared" si="1"/>
        <v>750.6818063078571</v>
      </c>
      <c r="I40" s="187" t="s">
        <v>144</v>
      </c>
      <c r="J40" s="195">
        <f>SUM(H40:H41)</f>
        <v>3841.774494643849</v>
      </c>
      <c r="K40" s="169"/>
    </row>
    <row r="41" spans="1:11" ht="16.5" customHeight="1" thickBot="1">
      <c r="A41" s="303"/>
      <c r="B41" s="213" t="s">
        <v>144</v>
      </c>
      <c r="C41" s="214">
        <v>10</v>
      </c>
      <c r="D41" s="215">
        <v>20</v>
      </c>
      <c r="E41" s="216">
        <v>0.0251</v>
      </c>
      <c r="F41" s="217">
        <v>3.144</v>
      </c>
      <c r="G41" s="218">
        <f aca="true" t="shared" si="2" ref="G41:G78">(E41)*(D41^F41)</f>
        <v>309.1092688335992</v>
      </c>
      <c r="H41" s="218">
        <f aca="true" t="shared" si="3" ref="H41:H78">G41*C41</f>
        <v>3091.0926883359916</v>
      </c>
      <c r="I41" s="219"/>
      <c r="J41" s="220"/>
      <c r="K41" s="169"/>
    </row>
    <row r="42" spans="1:11" ht="16.5" customHeight="1">
      <c r="A42" s="302" t="s">
        <v>124</v>
      </c>
      <c r="B42" s="205" t="s">
        <v>117</v>
      </c>
      <c r="C42" s="206">
        <v>1</v>
      </c>
      <c r="D42" s="207">
        <v>15</v>
      </c>
      <c r="E42" s="208">
        <v>0.0426</v>
      </c>
      <c r="F42" s="209">
        <v>2.868</v>
      </c>
      <c r="G42" s="210">
        <f t="shared" si="2"/>
        <v>100.56325686656527</v>
      </c>
      <c r="H42" s="210">
        <f t="shared" si="3"/>
        <v>100.56325686656527</v>
      </c>
      <c r="I42" s="211" t="s">
        <v>117</v>
      </c>
      <c r="J42" s="188">
        <f>H42</f>
        <v>100.56325686656527</v>
      </c>
      <c r="K42" s="169"/>
    </row>
    <row r="43" spans="1:11" ht="16.5" customHeight="1">
      <c r="A43" s="301"/>
      <c r="B43" s="189" t="s">
        <v>186</v>
      </c>
      <c r="C43" s="190">
        <v>6</v>
      </c>
      <c r="D43" s="191">
        <v>25</v>
      </c>
      <c r="E43" s="192">
        <v>0.0426</v>
      </c>
      <c r="F43" s="193">
        <v>2.868</v>
      </c>
      <c r="G43" s="194">
        <f t="shared" si="2"/>
        <v>435.2126838596786</v>
      </c>
      <c r="H43" s="194">
        <f t="shared" si="3"/>
        <v>2611.2761031580712</v>
      </c>
      <c r="I43" s="200" t="s">
        <v>186</v>
      </c>
      <c r="J43" s="201">
        <f>H43:H45</f>
        <v>2611.2761031580712</v>
      </c>
      <c r="K43" s="169"/>
    </row>
    <row r="44" spans="1:11" ht="16.5" customHeight="1">
      <c r="A44" s="301"/>
      <c r="B44" s="189" t="s">
        <v>144</v>
      </c>
      <c r="C44" s="190">
        <v>20</v>
      </c>
      <c r="D44" s="191">
        <v>5</v>
      </c>
      <c r="E44" s="192">
        <v>0.0426</v>
      </c>
      <c r="F44" s="193">
        <v>2.868</v>
      </c>
      <c r="G44" s="194">
        <f t="shared" si="2"/>
        <v>4.30581703424824</v>
      </c>
      <c r="H44" s="194">
        <f t="shared" si="3"/>
        <v>86.1163406849648</v>
      </c>
      <c r="I44" s="187" t="s">
        <v>144</v>
      </c>
      <c r="J44" s="195">
        <f>SUM(H44:H45)</f>
        <v>186.67959755153007</v>
      </c>
      <c r="K44" s="169"/>
    </row>
    <row r="45" spans="1:11" ht="16.5" customHeight="1" thickBot="1">
      <c r="A45" s="303"/>
      <c r="B45" s="213" t="s">
        <v>144</v>
      </c>
      <c r="C45" s="214">
        <v>1</v>
      </c>
      <c r="D45" s="215">
        <v>15</v>
      </c>
      <c r="E45" s="216">
        <v>0.0426</v>
      </c>
      <c r="F45" s="217">
        <v>2.868</v>
      </c>
      <c r="G45" s="218">
        <f t="shared" si="2"/>
        <v>100.56325686656527</v>
      </c>
      <c r="H45" s="218">
        <f t="shared" si="3"/>
        <v>100.56325686656527</v>
      </c>
      <c r="I45" s="219"/>
      <c r="J45" s="220"/>
      <c r="K45" s="169"/>
    </row>
    <row r="46" spans="1:11" ht="16.5" customHeight="1" thickBot="1">
      <c r="A46" s="304" t="s">
        <v>36</v>
      </c>
      <c r="B46" s="221" t="s">
        <v>5</v>
      </c>
      <c r="C46" s="222">
        <v>1</v>
      </c>
      <c r="D46" s="223">
        <v>20</v>
      </c>
      <c r="E46" s="224">
        <v>0.0384</v>
      </c>
      <c r="F46" s="225">
        <v>3.055</v>
      </c>
      <c r="G46" s="226">
        <f t="shared" si="2"/>
        <v>362.22453295180566</v>
      </c>
      <c r="H46" s="226">
        <f t="shared" si="3"/>
        <v>362.22453295180566</v>
      </c>
      <c r="I46" s="227" t="s">
        <v>5</v>
      </c>
      <c r="J46" s="228">
        <v>362.22453295180566</v>
      </c>
      <c r="K46" s="169"/>
    </row>
    <row r="47" spans="1:11" ht="16.5" customHeight="1">
      <c r="A47" s="302" t="s">
        <v>34</v>
      </c>
      <c r="B47" s="205" t="s">
        <v>5</v>
      </c>
      <c r="C47" s="206">
        <v>6</v>
      </c>
      <c r="D47" s="207">
        <v>15</v>
      </c>
      <c r="E47" s="208">
        <v>0.0213</v>
      </c>
      <c r="F47" s="209">
        <v>3.081</v>
      </c>
      <c r="G47" s="210">
        <f t="shared" si="2"/>
        <v>89.51931959020285</v>
      </c>
      <c r="H47" s="210">
        <f t="shared" si="3"/>
        <v>537.1159175412172</v>
      </c>
      <c r="I47" s="211" t="s">
        <v>5</v>
      </c>
      <c r="J47" s="188">
        <f>SUM(H47:H48)</f>
        <v>2867.7488027044305</v>
      </c>
      <c r="K47" s="169"/>
    </row>
    <row r="48" spans="1:11" ht="16.5" customHeight="1">
      <c r="A48" s="301"/>
      <c r="B48" s="189" t="s">
        <v>5</v>
      </c>
      <c r="C48" s="190">
        <v>8</v>
      </c>
      <c r="D48" s="191">
        <v>22</v>
      </c>
      <c r="E48" s="192">
        <v>0.0213</v>
      </c>
      <c r="F48" s="193">
        <v>3.081</v>
      </c>
      <c r="G48" s="194">
        <f t="shared" si="2"/>
        <v>291.32911064540167</v>
      </c>
      <c r="H48" s="194">
        <f t="shared" si="3"/>
        <v>2330.6328851632134</v>
      </c>
      <c r="I48" s="187"/>
      <c r="J48" s="195"/>
      <c r="K48" s="169"/>
    </row>
    <row r="49" spans="1:11" ht="16.5" customHeight="1">
      <c r="A49" s="301"/>
      <c r="B49" s="189" t="s">
        <v>164</v>
      </c>
      <c r="C49" s="190">
        <v>1</v>
      </c>
      <c r="D49" s="191">
        <v>8</v>
      </c>
      <c r="E49" s="192">
        <v>0.0213</v>
      </c>
      <c r="F49" s="193">
        <v>3.081</v>
      </c>
      <c r="G49" s="194">
        <f t="shared" si="2"/>
        <v>12.906243462824829</v>
      </c>
      <c r="H49" s="194">
        <f t="shared" si="3"/>
        <v>12.906243462824829</v>
      </c>
      <c r="I49" s="196" t="s">
        <v>164</v>
      </c>
      <c r="J49" s="197">
        <f>SUM(H49:H51)</f>
        <v>346.961448593108</v>
      </c>
      <c r="K49" s="169"/>
    </row>
    <row r="50" spans="1:11" ht="16.5" customHeight="1">
      <c r="A50" s="301"/>
      <c r="B50" s="189" t="s">
        <v>164</v>
      </c>
      <c r="C50" s="190">
        <v>6</v>
      </c>
      <c r="D50" s="191">
        <v>10</v>
      </c>
      <c r="E50" s="192">
        <v>0.0213</v>
      </c>
      <c r="F50" s="193">
        <v>3.081</v>
      </c>
      <c r="G50" s="194">
        <f t="shared" si="2"/>
        <v>25.6672655299193</v>
      </c>
      <c r="H50" s="194">
        <f t="shared" si="3"/>
        <v>154.0035931795158</v>
      </c>
      <c r="I50" s="187"/>
      <c r="J50" s="195"/>
      <c r="K50" s="169"/>
    </row>
    <row r="51" spans="1:11" ht="16.5" customHeight="1">
      <c r="A51" s="301"/>
      <c r="B51" s="189" t="s">
        <v>164</v>
      </c>
      <c r="C51" s="190">
        <v>4</v>
      </c>
      <c r="D51" s="191">
        <v>12</v>
      </c>
      <c r="E51" s="192">
        <v>0.0213</v>
      </c>
      <c r="F51" s="193">
        <v>3.081</v>
      </c>
      <c r="G51" s="194">
        <f t="shared" si="2"/>
        <v>45.012902987691845</v>
      </c>
      <c r="H51" s="194">
        <f t="shared" si="3"/>
        <v>180.05161195076738</v>
      </c>
      <c r="I51" s="198"/>
      <c r="J51" s="199"/>
      <c r="K51" s="169"/>
    </row>
    <row r="52" spans="1:11" ht="16.5" customHeight="1">
      <c r="A52" s="301"/>
      <c r="B52" s="189" t="s">
        <v>104</v>
      </c>
      <c r="C52" s="190">
        <v>3</v>
      </c>
      <c r="D52" s="191">
        <v>10</v>
      </c>
      <c r="E52" s="192">
        <v>0.0213</v>
      </c>
      <c r="F52" s="193">
        <v>3.081</v>
      </c>
      <c r="G52" s="194">
        <f t="shared" si="2"/>
        <v>25.6672655299193</v>
      </c>
      <c r="H52" s="194">
        <f t="shared" si="3"/>
        <v>77.0017965897579</v>
      </c>
      <c r="I52" s="187" t="s">
        <v>104</v>
      </c>
      <c r="J52" s="195">
        <f>SUM(H52:H53)</f>
        <v>122.01469957744975</v>
      </c>
      <c r="K52" s="169"/>
    </row>
    <row r="53" spans="1:11" ht="16.5" customHeight="1">
      <c r="A53" s="301"/>
      <c r="B53" s="189" t="s">
        <v>104</v>
      </c>
      <c r="C53" s="190">
        <v>1</v>
      </c>
      <c r="D53" s="191">
        <v>12</v>
      </c>
      <c r="E53" s="192">
        <v>0.0213</v>
      </c>
      <c r="F53" s="193">
        <v>3.081</v>
      </c>
      <c r="G53" s="194">
        <f t="shared" si="2"/>
        <v>45.012902987691845</v>
      </c>
      <c r="H53" s="194">
        <f t="shared" si="3"/>
        <v>45.012902987691845</v>
      </c>
      <c r="I53" s="187"/>
      <c r="J53" s="195"/>
      <c r="K53" s="169"/>
    </row>
    <row r="54" spans="1:11" ht="16.5" customHeight="1">
      <c r="A54" s="301"/>
      <c r="B54" s="189" t="s">
        <v>117</v>
      </c>
      <c r="C54" s="190">
        <v>1</v>
      </c>
      <c r="D54" s="191">
        <v>10</v>
      </c>
      <c r="E54" s="192">
        <v>0.0213</v>
      </c>
      <c r="F54" s="193">
        <v>3.081</v>
      </c>
      <c r="G54" s="194">
        <f t="shared" si="2"/>
        <v>25.6672655299193</v>
      </c>
      <c r="H54" s="194">
        <f t="shared" si="3"/>
        <v>25.6672655299193</v>
      </c>
      <c r="I54" s="200" t="s">
        <v>117</v>
      </c>
      <c r="J54" s="201">
        <f>H54</f>
        <v>25.6672655299193</v>
      </c>
      <c r="K54" s="169"/>
    </row>
    <row r="55" spans="1:11" ht="16.5" customHeight="1">
      <c r="A55" s="301"/>
      <c r="B55" s="189" t="s">
        <v>144</v>
      </c>
      <c r="C55" s="190">
        <v>2</v>
      </c>
      <c r="D55" s="191">
        <v>8</v>
      </c>
      <c r="E55" s="192">
        <v>0.0213</v>
      </c>
      <c r="F55" s="193">
        <v>3.081</v>
      </c>
      <c r="G55" s="194">
        <f t="shared" si="2"/>
        <v>12.906243462824829</v>
      </c>
      <c r="H55" s="194">
        <f t="shared" si="3"/>
        <v>25.812486925649658</v>
      </c>
      <c r="I55" s="187" t="s">
        <v>144</v>
      </c>
      <c r="J55" s="195">
        <f>SUM(H55:H57)</f>
        <v>1023.6747449473553</v>
      </c>
      <c r="K55" s="169"/>
    </row>
    <row r="56" spans="1:11" ht="16.5" customHeight="1">
      <c r="A56" s="301"/>
      <c r="B56" s="189" t="s">
        <v>144</v>
      </c>
      <c r="C56" s="190">
        <v>4</v>
      </c>
      <c r="D56" s="191">
        <v>10</v>
      </c>
      <c r="E56" s="192">
        <v>0.0213</v>
      </c>
      <c r="F56" s="193">
        <v>3.081</v>
      </c>
      <c r="G56" s="194">
        <f t="shared" si="2"/>
        <v>25.6672655299193</v>
      </c>
      <c r="H56" s="194">
        <f t="shared" si="3"/>
        <v>102.6690621196772</v>
      </c>
      <c r="I56" s="187"/>
      <c r="J56" s="195"/>
      <c r="K56" s="169"/>
    </row>
    <row r="57" spans="1:11" ht="16.5" customHeight="1" thickBot="1">
      <c r="A57" s="305"/>
      <c r="B57" s="213" t="s">
        <v>144</v>
      </c>
      <c r="C57" s="214">
        <v>10</v>
      </c>
      <c r="D57" s="215">
        <v>15</v>
      </c>
      <c r="E57" s="216">
        <v>0.0213</v>
      </c>
      <c r="F57" s="217">
        <v>3.081</v>
      </c>
      <c r="G57" s="218">
        <f t="shared" si="2"/>
        <v>89.51931959020285</v>
      </c>
      <c r="H57" s="218">
        <f t="shared" si="3"/>
        <v>895.1931959020285</v>
      </c>
      <c r="I57" s="219"/>
      <c r="J57" s="220"/>
      <c r="K57" s="169"/>
    </row>
    <row r="58" spans="1:11" ht="16.5" customHeight="1" thickBot="1">
      <c r="A58" s="306" t="s">
        <v>98</v>
      </c>
      <c r="B58" s="229" t="s">
        <v>81</v>
      </c>
      <c r="C58" s="229">
        <v>1</v>
      </c>
      <c r="D58" s="280">
        <v>35</v>
      </c>
      <c r="E58" s="224">
        <v>0.0179</v>
      </c>
      <c r="F58" s="225">
        <v>2.789</v>
      </c>
      <c r="G58" s="226">
        <f t="shared" si="2"/>
        <v>362.45893218710626</v>
      </c>
      <c r="H58" s="226">
        <f t="shared" si="3"/>
        <v>362.45893218710626</v>
      </c>
      <c r="I58" s="230" t="s">
        <v>81</v>
      </c>
      <c r="J58" s="228">
        <f>H58</f>
        <v>362.45893218710626</v>
      </c>
      <c r="K58" s="169"/>
    </row>
    <row r="59" spans="1:11" ht="16.5" customHeight="1" thickBot="1">
      <c r="A59" s="304" t="s">
        <v>140</v>
      </c>
      <c r="B59" s="221" t="s">
        <v>144</v>
      </c>
      <c r="C59" s="222">
        <v>1</v>
      </c>
      <c r="D59" s="223">
        <v>30</v>
      </c>
      <c r="E59" s="224">
        <v>0.0269</v>
      </c>
      <c r="F59" s="225">
        <v>2.974</v>
      </c>
      <c r="G59" s="226">
        <f t="shared" si="2"/>
        <v>664.8304333443406</v>
      </c>
      <c r="H59" s="226">
        <f t="shared" si="3"/>
        <v>664.8304333443406</v>
      </c>
      <c r="I59" s="227" t="s">
        <v>144</v>
      </c>
      <c r="J59" s="228">
        <f>H59</f>
        <v>664.8304333443406</v>
      </c>
      <c r="K59" s="169"/>
    </row>
    <row r="60" spans="1:11" ht="16.5" customHeight="1">
      <c r="A60" s="307"/>
      <c r="B60" s="231"/>
      <c r="C60" s="232"/>
      <c r="D60" s="232"/>
      <c r="E60" s="233"/>
      <c r="F60" s="234"/>
      <c r="G60" s="235"/>
      <c r="H60" s="235"/>
      <c r="I60" s="231"/>
      <c r="J60" s="235"/>
      <c r="K60" s="169"/>
    </row>
    <row r="61" spans="1:11" ht="16.5" customHeight="1">
      <c r="A61" s="307"/>
      <c r="B61" s="231"/>
      <c r="C61" s="232"/>
      <c r="D61" s="232"/>
      <c r="E61" s="233"/>
      <c r="F61" s="234"/>
      <c r="G61" s="235"/>
      <c r="H61" s="235"/>
      <c r="I61" s="231"/>
      <c r="J61" s="235"/>
      <c r="K61" s="169"/>
    </row>
    <row r="62" spans="1:11" ht="16.5" customHeight="1">
      <c r="A62" s="317" t="s">
        <v>197</v>
      </c>
      <c r="B62" s="236"/>
      <c r="C62" s="237"/>
      <c r="D62" s="237"/>
      <c r="E62" s="237"/>
      <c r="F62" s="237"/>
      <c r="G62" s="237"/>
      <c r="H62" s="237"/>
      <c r="I62" s="237"/>
      <c r="J62" s="237"/>
      <c r="K62" s="169"/>
    </row>
    <row r="63" spans="1:11" ht="16.5" customHeight="1" thickBot="1">
      <c r="A63" s="179"/>
      <c r="B63" s="236"/>
      <c r="C63" s="237"/>
      <c r="D63" s="237"/>
      <c r="E63" s="237"/>
      <c r="F63" s="237"/>
      <c r="G63" s="237"/>
      <c r="H63" s="237"/>
      <c r="I63" s="237"/>
      <c r="J63" s="237"/>
      <c r="K63" s="169"/>
    </row>
    <row r="64" spans="1:11" ht="16.5" customHeight="1" thickBot="1">
      <c r="A64" s="308" t="s">
        <v>51</v>
      </c>
      <c r="B64" s="294" t="s">
        <v>179</v>
      </c>
      <c r="C64" s="178" t="s">
        <v>184</v>
      </c>
      <c r="D64" s="293" t="s">
        <v>187</v>
      </c>
      <c r="E64" s="177" t="s">
        <v>192</v>
      </c>
      <c r="F64" s="177" t="s">
        <v>191</v>
      </c>
      <c r="G64" s="177" t="s">
        <v>193</v>
      </c>
      <c r="H64" s="177" t="s">
        <v>189</v>
      </c>
      <c r="I64" s="351" t="s">
        <v>190</v>
      </c>
      <c r="J64" s="352"/>
      <c r="K64" s="169"/>
    </row>
    <row r="65" spans="1:11" ht="16.5" customHeight="1">
      <c r="A65" s="302" t="s">
        <v>185</v>
      </c>
      <c r="B65" s="205" t="s">
        <v>5</v>
      </c>
      <c r="C65" s="206">
        <v>1</v>
      </c>
      <c r="D65" s="207">
        <v>12</v>
      </c>
      <c r="E65" s="208">
        <v>0.0266</v>
      </c>
      <c r="F65" s="209">
        <v>3</v>
      </c>
      <c r="G65" s="210">
        <f t="shared" si="2"/>
        <v>45.9648</v>
      </c>
      <c r="H65" s="210">
        <f t="shared" si="3"/>
        <v>45.9648</v>
      </c>
      <c r="I65" s="211" t="s">
        <v>5</v>
      </c>
      <c r="J65" s="188">
        <f>SUM(H65:H67)</f>
        <v>126.4032</v>
      </c>
      <c r="K65" s="169"/>
    </row>
    <row r="66" spans="1:11" ht="16.5" customHeight="1">
      <c r="A66" s="301"/>
      <c r="B66" s="189" t="s">
        <v>5</v>
      </c>
      <c r="C66" s="190">
        <v>2</v>
      </c>
      <c r="D66" s="191">
        <v>8</v>
      </c>
      <c r="E66" s="192">
        <v>0.0266</v>
      </c>
      <c r="F66" s="193">
        <v>3</v>
      </c>
      <c r="G66" s="194">
        <f t="shared" si="2"/>
        <v>13.6192</v>
      </c>
      <c r="H66" s="194">
        <f t="shared" si="3"/>
        <v>27.2384</v>
      </c>
      <c r="I66" s="187"/>
      <c r="J66" s="195"/>
      <c r="K66" s="169"/>
    </row>
    <row r="67" spans="1:11" ht="16.5" customHeight="1">
      <c r="A67" s="301"/>
      <c r="B67" s="189" t="s">
        <v>5</v>
      </c>
      <c r="C67" s="190">
        <v>2</v>
      </c>
      <c r="D67" s="191">
        <v>10</v>
      </c>
      <c r="E67" s="192">
        <v>0.0266</v>
      </c>
      <c r="F67" s="193">
        <v>3</v>
      </c>
      <c r="G67" s="194">
        <f t="shared" si="2"/>
        <v>26.599999999999998</v>
      </c>
      <c r="H67" s="194">
        <f t="shared" si="3"/>
        <v>53.199999999999996</v>
      </c>
      <c r="I67" s="187"/>
      <c r="J67" s="195"/>
      <c r="K67" s="169"/>
    </row>
    <row r="68" spans="1:11" ht="16.5" customHeight="1">
      <c r="A68" s="301"/>
      <c r="B68" s="189" t="s">
        <v>62</v>
      </c>
      <c r="C68" s="190">
        <v>1</v>
      </c>
      <c r="D68" s="191">
        <v>6</v>
      </c>
      <c r="E68" s="192">
        <v>0.0266</v>
      </c>
      <c r="F68" s="193">
        <v>3</v>
      </c>
      <c r="G68" s="194">
        <f t="shared" si="2"/>
        <v>5.7456</v>
      </c>
      <c r="H68" s="194">
        <f t="shared" si="3"/>
        <v>5.7456</v>
      </c>
      <c r="I68" s="196" t="s">
        <v>62</v>
      </c>
      <c r="J68" s="197">
        <f>SUM(H68+H68:H70)</f>
        <v>11.4912</v>
      </c>
      <c r="K68" s="169"/>
    </row>
    <row r="69" spans="1:11" ht="16.5" customHeight="1">
      <c r="A69" s="301"/>
      <c r="B69" s="189" t="s">
        <v>62</v>
      </c>
      <c r="C69" s="190">
        <v>1</v>
      </c>
      <c r="D69" s="191">
        <v>5</v>
      </c>
      <c r="E69" s="192">
        <v>0.0266</v>
      </c>
      <c r="F69" s="193">
        <v>3</v>
      </c>
      <c r="G69" s="194">
        <f t="shared" si="2"/>
        <v>3.3249999999999997</v>
      </c>
      <c r="H69" s="194">
        <f t="shared" si="3"/>
        <v>3.3249999999999997</v>
      </c>
      <c r="I69" s="187"/>
      <c r="J69" s="195"/>
      <c r="K69" s="169"/>
    </row>
    <row r="70" spans="1:11" ht="16.5" customHeight="1">
      <c r="A70" s="301"/>
      <c r="B70" s="189" t="s">
        <v>62</v>
      </c>
      <c r="C70" s="190">
        <v>1</v>
      </c>
      <c r="D70" s="191">
        <v>5</v>
      </c>
      <c r="E70" s="192">
        <v>0.0266</v>
      </c>
      <c r="F70" s="193">
        <v>3</v>
      </c>
      <c r="G70" s="194">
        <f t="shared" si="2"/>
        <v>3.3249999999999997</v>
      </c>
      <c r="H70" s="194">
        <f t="shared" si="3"/>
        <v>3.3249999999999997</v>
      </c>
      <c r="I70" s="198"/>
      <c r="J70" s="199"/>
      <c r="K70" s="169"/>
    </row>
    <row r="71" spans="1:11" ht="16.5" customHeight="1">
      <c r="A71" s="301"/>
      <c r="B71" s="189" t="s">
        <v>63</v>
      </c>
      <c r="C71" s="190">
        <v>1</v>
      </c>
      <c r="D71" s="191">
        <v>5</v>
      </c>
      <c r="E71" s="192">
        <v>0.0266</v>
      </c>
      <c r="F71" s="193">
        <v>3</v>
      </c>
      <c r="G71" s="194">
        <f>(E71)*(D71^F71)</f>
        <v>3.3249999999999997</v>
      </c>
      <c r="H71" s="194">
        <f>G71*C71</f>
        <v>3.3249999999999997</v>
      </c>
      <c r="I71" s="331" t="s">
        <v>63</v>
      </c>
      <c r="J71" s="195">
        <f>+H71*1</f>
        <v>3.3249999999999997</v>
      </c>
      <c r="K71" s="169"/>
    </row>
    <row r="72" spans="1:11" ht="16.5" customHeight="1">
      <c r="A72" s="301"/>
      <c r="B72" s="189" t="s">
        <v>102</v>
      </c>
      <c r="C72" s="190">
        <v>1</v>
      </c>
      <c r="D72" s="191">
        <v>5</v>
      </c>
      <c r="E72" s="192">
        <v>0.0266</v>
      </c>
      <c r="F72" s="193">
        <v>3</v>
      </c>
      <c r="G72" s="194">
        <f t="shared" si="2"/>
        <v>3.3249999999999997</v>
      </c>
      <c r="H72" s="194">
        <f t="shared" si="3"/>
        <v>3.3249999999999997</v>
      </c>
      <c r="I72" s="196" t="s">
        <v>102</v>
      </c>
      <c r="J72" s="197">
        <f>SUM(H72:H73)</f>
        <v>16.9442</v>
      </c>
      <c r="K72" s="169"/>
    </row>
    <row r="73" spans="1:11" ht="16.5" customHeight="1">
      <c r="A73" s="301"/>
      <c r="B73" s="189" t="s">
        <v>102</v>
      </c>
      <c r="C73" s="190">
        <v>1</v>
      </c>
      <c r="D73" s="191">
        <v>8</v>
      </c>
      <c r="E73" s="192">
        <v>0.0266</v>
      </c>
      <c r="F73" s="193">
        <v>3</v>
      </c>
      <c r="G73" s="194">
        <f t="shared" si="2"/>
        <v>13.6192</v>
      </c>
      <c r="H73" s="194">
        <f t="shared" si="3"/>
        <v>13.6192</v>
      </c>
      <c r="I73" s="187"/>
      <c r="J73" s="195"/>
      <c r="K73" s="169"/>
    </row>
    <row r="74" spans="1:11" ht="16.5" customHeight="1">
      <c r="A74" s="301"/>
      <c r="B74" s="189" t="s">
        <v>164</v>
      </c>
      <c r="C74" s="190">
        <v>1</v>
      </c>
      <c r="D74" s="191">
        <v>8</v>
      </c>
      <c r="E74" s="192">
        <v>0.0266</v>
      </c>
      <c r="F74" s="193">
        <v>3</v>
      </c>
      <c r="G74" s="194">
        <f t="shared" si="2"/>
        <v>13.6192</v>
      </c>
      <c r="H74" s="194">
        <f t="shared" si="3"/>
        <v>13.6192</v>
      </c>
      <c r="I74" s="200" t="s">
        <v>164</v>
      </c>
      <c r="J74" s="201">
        <f>H74</f>
        <v>13.6192</v>
      </c>
      <c r="K74" s="169"/>
    </row>
    <row r="75" spans="1:11" ht="16.5" customHeight="1">
      <c r="A75" s="301"/>
      <c r="B75" s="189" t="s">
        <v>104</v>
      </c>
      <c r="C75" s="190">
        <v>1</v>
      </c>
      <c r="D75" s="191">
        <v>8</v>
      </c>
      <c r="E75" s="192">
        <v>0.0266</v>
      </c>
      <c r="F75" s="193">
        <v>3</v>
      </c>
      <c r="G75" s="194">
        <f t="shared" si="2"/>
        <v>13.6192</v>
      </c>
      <c r="H75" s="194">
        <f t="shared" si="3"/>
        <v>13.6192</v>
      </c>
      <c r="I75" s="200" t="s">
        <v>104</v>
      </c>
      <c r="J75" s="201">
        <f>H75</f>
        <v>13.6192</v>
      </c>
      <c r="K75" s="169"/>
    </row>
    <row r="76" spans="1:11" ht="16.5" customHeight="1">
      <c r="A76" s="301"/>
      <c r="B76" s="189" t="s">
        <v>116</v>
      </c>
      <c r="C76" s="190">
        <v>2</v>
      </c>
      <c r="D76" s="191">
        <v>8</v>
      </c>
      <c r="E76" s="192">
        <v>0.0266</v>
      </c>
      <c r="F76" s="193">
        <v>3</v>
      </c>
      <c r="G76" s="194">
        <f t="shared" si="2"/>
        <v>13.6192</v>
      </c>
      <c r="H76" s="194">
        <f t="shared" si="3"/>
        <v>27.2384</v>
      </c>
      <c r="I76" s="200" t="s">
        <v>116</v>
      </c>
      <c r="J76" s="201">
        <f>H76</f>
        <v>27.2384</v>
      </c>
      <c r="K76" s="169"/>
    </row>
    <row r="77" spans="1:11" ht="16.5" customHeight="1">
      <c r="A77" s="301"/>
      <c r="B77" s="189" t="s">
        <v>117</v>
      </c>
      <c r="C77" s="190">
        <v>1</v>
      </c>
      <c r="D77" s="191">
        <v>10</v>
      </c>
      <c r="E77" s="192">
        <v>0.0266</v>
      </c>
      <c r="F77" s="193">
        <v>3</v>
      </c>
      <c r="G77" s="194">
        <f t="shared" si="2"/>
        <v>26.599999999999998</v>
      </c>
      <c r="H77" s="194">
        <f t="shared" si="3"/>
        <v>26.599999999999998</v>
      </c>
      <c r="I77" s="187" t="s">
        <v>117</v>
      </c>
      <c r="J77" s="195">
        <f>SUM(H77:H82)</f>
        <v>111.00179999999999</v>
      </c>
      <c r="K77" s="169"/>
    </row>
    <row r="78" spans="1:11" ht="16.5" customHeight="1">
      <c r="A78" s="301"/>
      <c r="B78" s="189" t="s">
        <v>117</v>
      </c>
      <c r="C78" s="190">
        <v>1</v>
      </c>
      <c r="D78" s="191">
        <v>5</v>
      </c>
      <c r="E78" s="192">
        <v>0.0266</v>
      </c>
      <c r="F78" s="193">
        <v>3</v>
      </c>
      <c r="G78" s="194">
        <f t="shared" si="2"/>
        <v>3.3249999999999997</v>
      </c>
      <c r="H78" s="194">
        <f t="shared" si="3"/>
        <v>3.3249999999999997</v>
      </c>
      <c r="I78" s="187"/>
      <c r="J78" s="195"/>
      <c r="K78" s="169"/>
    </row>
    <row r="79" spans="1:11" ht="16.5" customHeight="1">
      <c r="A79" s="301"/>
      <c r="B79" s="189" t="s">
        <v>117</v>
      </c>
      <c r="C79" s="190">
        <v>1</v>
      </c>
      <c r="D79" s="191">
        <v>8</v>
      </c>
      <c r="E79" s="192">
        <v>0.0266</v>
      </c>
      <c r="F79" s="193">
        <v>3</v>
      </c>
      <c r="G79" s="194">
        <f aca="true" t="shared" si="4" ref="G79:G107">(E79)*(D79^F79)</f>
        <v>13.6192</v>
      </c>
      <c r="H79" s="194">
        <f aca="true" t="shared" si="5" ref="H79:H107">G79*C79</f>
        <v>13.6192</v>
      </c>
      <c r="I79" s="187"/>
      <c r="J79" s="195"/>
      <c r="K79" s="169"/>
    </row>
    <row r="80" spans="1:11" ht="16.5" customHeight="1">
      <c r="A80" s="301"/>
      <c r="B80" s="189" t="s">
        <v>117</v>
      </c>
      <c r="C80" s="190">
        <v>1</v>
      </c>
      <c r="D80" s="191">
        <v>8</v>
      </c>
      <c r="E80" s="192">
        <v>0.0266</v>
      </c>
      <c r="F80" s="193">
        <v>3</v>
      </c>
      <c r="G80" s="194">
        <f t="shared" si="4"/>
        <v>13.6192</v>
      </c>
      <c r="H80" s="194">
        <f t="shared" si="5"/>
        <v>13.6192</v>
      </c>
      <c r="I80" s="187"/>
      <c r="J80" s="195"/>
      <c r="K80" s="169"/>
    </row>
    <row r="81" spans="1:11" ht="16.5" customHeight="1">
      <c r="A81" s="301"/>
      <c r="B81" s="189" t="s">
        <v>117</v>
      </c>
      <c r="C81" s="190">
        <v>2</v>
      </c>
      <c r="D81" s="191">
        <v>8</v>
      </c>
      <c r="E81" s="192">
        <v>0.0266</v>
      </c>
      <c r="F81" s="193">
        <v>3</v>
      </c>
      <c r="G81" s="194">
        <f t="shared" si="4"/>
        <v>13.6192</v>
      </c>
      <c r="H81" s="194">
        <f t="shared" si="5"/>
        <v>27.2384</v>
      </c>
      <c r="I81" s="187"/>
      <c r="J81" s="195"/>
      <c r="K81" s="169"/>
    </row>
    <row r="82" spans="1:11" ht="16.5" customHeight="1">
      <c r="A82" s="301"/>
      <c r="B82" s="189" t="s">
        <v>117</v>
      </c>
      <c r="C82" s="190">
        <v>1</v>
      </c>
      <c r="D82" s="191">
        <v>10</v>
      </c>
      <c r="E82" s="192">
        <v>0.0266</v>
      </c>
      <c r="F82" s="193">
        <v>3</v>
      </c>
      <c r="G82" s="194">
        <f t="shared" si="4"/>
        <v>26.599999999999998</v>
      </c>
      <c r="H82" s="194">
        <f t="shared" si="5"/>
        <v>26.599999999999998</v>
      </c>
      <c r="I82" s="187"/>
      <c r="J82" s="195"/>
      <c r="K82" s="169"/>
    </row>
    <row r="83" spans="1:11" ht="16.5" customHeight="1" thickBot="1">
      <c r="A83" s="303"/>
      <c r="B83" s="213" t="s">
        <v>142</v>
      </c>
      <c r="C83" s="214">
        <v>1</v>
      </c>
      <c r="D83" s="215">
        <v>8</v>
      </c>
      <c r="E83" s="216">
        <v>0.0266</v>
      </c>
      <c r="F83" s="217">
        <v>3</v>
      </c>
      <c r="G83" s="218">
        <f t="shared" si="4"/>
        <v>13.6192</v>
      </c>
      <c r="H83" s="218">
        <f t="shared" si="5"/>
        <v>13.6192</v>
      </c>
      <c r="I83" s="239" t="s">
        <v>142</v>
      </c>
      <c r="J83" s="240">
        <f>H83</f>
        <v>13.6192</v>
      </c>
      <c r="K83" s="169"/>
    </row>
    <row r="84" spans="1:11" ht="16.5" customHeight="1">
      <c r="A84" s="302" t="s">
        <v>39</v>
      </c>
      <c r="B84" s="205" t="s">
        <v>5</v>
      </c>
      <c r="C84" s="206">
        <v>1</v>
      </c>
      <c r="D84" s="207">
        <v>8</v>
      </c>
      <c r="E84" s="208">
        <v>0.0312</v>
      </c>
      <c r="F84" s="209">
        <v>2.953</v>
      </c>
      <c r="G84" s="210">
        <f t="shared" si="4"/>
        <v>14.48702887050959</v>
      </c>
      <c r="H84" s="210">
        <f t="shared" si="5"/>
        <v>14.48702887050959</v>
      </c>
      <c r="I84" s="211" t="s">
        <v>5</v>
      </c>
      <c r="J84" s="188">
        <f>SUM(H84:H85)</f>
        <v>231.3054468285725</v>
      </c>
      <c r="K84" s="169"/>
    </row>
    <row r="85" spans="1:11" ht="16.5" customHeight="1">
      <c r="A85" s="301"/>
      <c r="B85" s="189" t="s">
        <v>5</v>
      </c>
      <c r="C85" s="190">
        <v>1</v>
      </c>
      <c r="D85" s="191">
        <v>20</v>
      </c>
      <c r="E85" s="192">
        <v>0.0312</v>
      </c>
      <c r="F85" s="193">
        <v>2.953</v>
      </c>
      <c r="G85" s="194">
        <f t="shared" si="4"/>
        <v>216.81841795806292</v>
      </c>
      <c r="H85" s="194">
        <f t="shared" si="5"/>
        <v>216.81841795806292</v>
      </c>
      <c r="I85" s="187"/>
      <c r="J85" s="195"/>
      <c r="K85" s="169"/>
    </row>
    <row r="86" spans="1:11" ht="16.5" customHeight="1">
      <c r="A86" s="301"/>
      <c r="B86" s="189" t="s">
        <v>62</v>
      </c>
      <c r="C86" s="190">
        <v>8</v>
      </c>
      <c r="D86" s="191">
        <v>8</v>
      </c>
      <c r="E86" s="192">
        <v>0.0312</v>
      </c>
      <c r="F86" s="193">
        <v>2.953</v>
      </c>
      <c r="G86" s="194">
        <f t="shared" si="4"/>
        <v>14.48702887050959</v>
      </c>
      <c r="H86" s="194">
        <f t="shared" si="5"/>
        <v>115.89623096407672</v>
      </c>
      <c r="I86" s="200" t="s">
        <v>62</v>
      </c>
      <c r="J86" s="201">
        <f>H86</f>
        <v>115.89623096407672</v>
      </c>
      <c r="K86" s="169"/>
    </row>
    <row r="87" spans="1:11" ht="16.5" customHeight="1">
      <c r="A87" s="301"/>
      <c r="B87" s="189" t="s">
        <v>81</v>
      </c>
      <c r="C87" s="190">
        <v>1</v>
      </c>
      <c r="D87" s="191">
        <v>10</v>
      </c>
      <c r="E87" s="192">
        <v>0.0312</v>
      </c>
      <c r="F87" s="193">
        <v>2.953</v>
      </c>
      <c r="G87" s="194">
        <f t="shared" si="4"/>
        <v>27.999778388423366</v>
      </c>
      <c r="H87" s="194">
        <f t="shared" si="5"/>
        <v>27.999778388423366</v>
      </c>
      <c r="I87" s="200" t="s">
        <v>81</v>
      </c>
      <c r="J87" s="201">
        <f>H87</f>
        <v>27.999778388423366</v>
      </c>
      <c r="K87" s="169"/>
    </row>
    <row r="88" spans="1:11" ht="16.5" customHeight="1">
      <c r="A88" s="301"/>
      <c r="B88" s="189" t="s">
        <v>102</v>
      </c>
      <c r="C88" s="190">
        <v>1</v>
      </c>
      <c r="D88" s="191">
        <v>15</v>
      </c>
      <c r="E88" s="192">
        <v>0.0312</v>
      </c>
      <c r="F88" s="193">
        <v>2.953</v>
      </c>
      <c r="G88" s="194">
        <f t="shared" si="4"/>
        <v>92.71544391202515</v>
      </c>
      <c r="H88" s="194">
        <f t="shared" si="5"/>
        <v>92.71544391202515</v>
      </c>
      <c r="I88" s="200" t="s">
        <v>102</v>
      </c>
      <c r="J88" s="201">
        <f>H88</f>
        <v>92.71544391202515</v>
      </c>
      <c r="K88" s="169"/>
    </row>
    <row r="89" spans="1:11" ht="16.5" customHeight="1">
      <c r="A89" s="301"/>
      <c r="B89" s="189" t="s">
        <v>164</v>
      </c>
      <c r="C89" s="190">
        <v>1</v>
      </c>
      <c r="D89" s="191">
        <v>10</v>
      </c>
      <c r="E89" s="192">
        <v>0.0312</v>
      </c>
      <c r="F89" s="193">
        <v>2.953</v>
      </c>
      <c r="G89" s="194">
        <f t="shared" si="4"/>
        <v>27.999778388423366</v>
      </c>
      <c r="H89" s="194">
        <f t="shared" si="5"/>
        <v>27.999778388423366</v>
      </c>
      <c r="I89" s="200" t="s">
        <v>164</v>
      </c>
      <c r="J89" s="201">
        <f>H89</f>
        <v>27.999778388423366</v>
      </c>
      <c r="K89" s="169"/>
    </row>
    <row r="90" spans="1:11" ht="16.5" customHeight="1">
      <c r="A90" s="301"/>
      <c r="B90" s="189" t="s">
        <v>104</v>
      </c>
      <c r="C90" s="190">
        <v>1</v>
      </c>
      <c r="D90" s="191">
        <v>10</v>
      </c>
      <c r="E90" s="192">
        <v>0.0312</v>
      </c>
      <c r="F90" s="193">
        <v>2.953</v>
      </c>
      <c r="G90" s="194">
        <f t="shared" si="4"/>
        <v>27.999778388423366</v>
      </c>
      <c r="H90" s="194">
        <f t="shared" si="5"/>
        <v>27.999778388423366</v>
      </c>
      <c r="I90" s="200" t="s">
        <v>104</v>
      </c>
      <c r="J90" s="201">
        <f>H90</f>
        <v>27.999778388423366</v>
      </c>
      <c r="K90" s="169"/>
    </row>
    <row r="91" spans="1:11" ht="16.5" customHeight="1">
      <c r="A91" s="301"/>
      <c r="B91" s="189" t="s">
        <v>116</v>
      </c>
      <c r="C91" s="190">
        <v>1</v>
      </c>
      <c r="D91" s="191">
        <v>10</v>
      </c>
      <c r="E91" s="192">
        <v>0.0312</v>
      </c>
      <c r="F91" s="193">
        <v>2.953</v>
      </c>
      <c r="G91" s="194">
        <f t="shared" si="4"/>
        <v>27.999778388423366</v>
      </c>
      <c r="H91" s="194">
        <f t="shared" si="5"/>
        <v>27.999778388423366</v>
      </c>
      <c r="I91" s="187" t="s">
        <v>116</v>
      </c>
      <c r="J91" s="195">
        <f>SUM(H91:H92)</f>
        <v>306.1461101244988</v>
      </c>
      <c r="K91" s="169"/>
    </row>
    <row r="92" spans="1:11" ht="16.5" customHeight="1">
      <c r="A92" s="301"/>
      <c r="B92" s="189" t="s">
        <v>116</v>
      </c>
      <c r="C92" s="190">
        <v>3</v>
      </c>
      <c r="D92" s="191">
        <v>15</v>
      </c>
      <c r="E92" s="192">
        <v>0.0312</v>
      </c>
      <c r="F92" s="193">
        <v>2.953</v>
      </c>
      <c r="G92" s="194">
        <f t="shared" si="4"/>
        <v>92.71544391202515</v>
      </c>
      <c r="H92" s="194">
        <f t="shared" si="5"/>
        <v>278.14633173607547</v>
      </c>
      <c r="I92" s="187"/>
      <c r="J92" s="195"/>
      <c r="K92" s="169"/>
    </row>
    <row r="93" spans="1:11" ht="16.5" customHeight="1">
      <c r="A93" s="301"/>
      <c r="B93" s="189" t="s">
        <v>117</v>
      </c>
      <c r="C93" s="190">
        <v>2</v>
      </c>
      <c r="D93" s="191">
        <v>10</v>
      </c>
      <c r="E93" s="192">
        <v>0.0312</v>
      </c>
      <c r="F93" s="193">
        <v>2.953</v>
      </c>
      <c r="G93" s="194">
        <f t="shared" si="4"/>
        <v>27.999778388423366</v>
      </c>
      <c r="H93" s="194">
        <f t="shared" si="5"/>
        <v>55.99955677684673</v>
      </c>
      <c r="I93" s="200" t="s">
        <v>117</v>
      </c>
      <c r="J93" s="201">
        <v>55.99955677684673</v>
      </c>
      <c r="K93" s="169"/>
    </row>
    <row r="94" spans="1:11" ht="16.5" customHeight="1">
      <c r="A94" s="301"/>
      <c r="B94" s="189" t="s">
        <v>118</v>
      </c>
      <c r="C94" s="190">
        <v>2</v>
      </c>
      <c r="D94" s="191">
        <v>12</v>
      </c>
      <c r="E94" s="192">
        <v>0.0312</v>
      </c>
      <c r="F94" s="193">
        <v>2.953</v>
      </c>
      <c r="G94" s="194">
        <f t="shared" si="4"/>
        <v>47.97078369916541</v>
      </c>
      <c r="H94" s="194">
        <f t="shared" si="5"/>
        <v>95.94156739833082</v>
      </c>
      <c r="I94" s="200" t="s">
        <v>118</v>
      </c>
      <c r="J94" s="201">
        <v>95.94156739833082</v>
      </c>
      <c r="K94" s="169"/>
    </row>
    <row r="95" spans="1:11" ht="16.5" customHeight="1">
      <c r="A95" s="301"/>
      <c r="B95" s="189" t="s">
        <v>143</v>
      </c>
      <c r="C95" s="190">
        <v>1</v>
      </c>
      <c r="D95" s="191">
        <v>4</v>
      </c>
      <c r="E95" s="192">
        <v>0.0312</v>
      </c>
      <c r="F95" s="193">
        <v>2.953</v>
      </c>
      <c r="G95" s="194">
        <f t="shared" si="4"/>
        <v>1.8708447451148584</v>
      </c>
      <c r="H95" s="194">
        <f t="shared" si="5"/>
        <v>1.8708447451148584</v>
      </c>
      <c r="I95" s="200" t="s">
        <v>143</v>
      </c>
      <c r="J95" s="201">
        <v>1.8708447451148584</v>
      </c>
      <c r="K95" s="169"/>
    </row>
    <row r="96" spans="1:11" ht="16.5" customHeight="1" thickBot="1">
      <c r="A96" s="303"/>
      <c r="B96" s="213" t="s">
        <v>144</v>
      </c>
      <c r="C96" s="214">
        <v>1</v>
      </c>
      <c r="D96" s="215">
        <v>25</v>
      </c>
      <c r="E96" s="216">
        <v>0.0312</v>
      </c>
      <c r="F96" s="217">
        <v>2.953</v>
      </c>
      <c r="G96" s="218">
        <f t="shared" si="4"/>
        <v>419.05539828890863</v>
      </c>
      <c r="H96" s="218">
        <f t="shared" si="5"/>
        <v>419.05539828890863</v>
      </c>
      <c r="I96" s="219" t="s">
        <v>144</v>
      </c>
      <c r="J96" s="220">
        <v>419.05539828890863</v>
      </c>
      <c r="K96" s="169"/>
    </row>
    <row r="97" spans="1:11" ht="16.5" customHeight="1" thickBot="1">
      <c r="A97" s="304" t="s">
        <v>120</v>
      </c>
      <c r="B97" s="221" t="s">
        <v>118</v>
      </c>
      <c r="C97" s="222">
        <v>2</v>
      </c>
      <c r="D97" s="223">
        <v>12</v>
      </c>
      <c r="E97" s="224">
        <v>0.0225</v>
      </c>
      <c r="F97" s="225">
        <v>3.061</v>
      </c>
      <c r="G97" s="226">
        <f t="shared" si="4"/>
        <v>45.243512297653</v>
      </c>
      <c r="H97" s="226">
        <f t="shared" si="5"/>
        <v>90.487024595306</v>
      </c>
      <c r="I97" s="227" t="s">
        <v>118</v>
      </c>
      <c r="J97" s="228">
        <f>H97</f>
        <v>90.487024595306</v>
      </c>
      <c r="K97" s="169"/>
    </row>
    <row r="98" spans="1:11" ht="16.5" customHeight="1">
      <c r="A98" s="302" t="s">
        <v>60</v>
      </c>
      <c r="B98" s="205" t="s">
        <v>62</v>
      </c>
      <c r="C98" s="206">
        <v>4</v>
      </c>
      <c r="D98" s="207">
        <v>12</v>
      </c>
      <c r="E98" s="241">
        <v>0.0384</v>
      </c>
      <c r="F98" s="242">
        <v>2.885</v>
      </c>
      <c r="G98" s="210">
        <f t="shared" si="4"/>
        <v>49.861933965030246</v>
      </c>
      <c r="H98" s="210">
        <f t="shared" si="5"/>
        <v>199.44773586012099</v>
      </c>
      <c r="I98" s="211" t="s">
        <v>62</v>
      </c>
      <c r="J98" s="188">
        <f>SUM(H98:H99)</f>
        <v>228.91441705161483</v>
      </c>
      <c r="K98" s="169"/>
    </row>
    <row r="99" spans="1:11" ht="16.5" customHeight="1">
      <c r="A99" s="301"/>
      <c r="B99" s="189" t="s">
        <v>62</v>
      </c>
      <c r="C99" s="190">
        <v>1</v>
      </c>
      <c r="D99" s="191">
        <v>10</v>
      </c>
      <c r="E99" s="243">
        <v>0.0384</v>
      </c>
      <c r="F99" s="244">
        <v>2.885</v>
      </c>
      <c r="G99" s="194">
        <f t="shared" si="4"/>
        <v>29.466681191493844</v>
      </c>
      <c r="H99" s="194">
        <f t="shared" si="5"/>
        <v>29.466681191493844</v>
      </c>
      <c r="I99" s="187"/>
      <c r="J99" s="195"/>
      <c r="K99" s="169"/>
    </row>
    <row r="100" spans="1:11" ht="16.5" customHeight="1">
      <c r="A100" s="301"/>
      <c r="B100" s="189" t="s">
        <v>104</v>
      </c>
      <c r="C100" s="190">
        <v>1</v>
      </c>
      <c r="D100" s="191">
        <v>10</v>
      </c>
      <c r="E100" s="243">
        <v>0.0384</v>
      </c>
      <c r="F100" s="244">
        <v>2.885</v>
      </c>
      <c r="G100" s="194">
        <f t="shared" si="4"/>
        <v>29.466681191493844</v>
      </c>
      <c r="H100" s="194">
        <f t="shared" si="5"/>
        <v>29.466681191493844</v>
      </c>
      <c r="I100" s="200" t="s">
        <v>104</v>
      </c>
      <c r="J100" s="201">
        <f>H100</f>
        <v>29.466681191493844</v>
      </c>
      <c r="K100" s="169"/>
    </row>
    <row r="101" spans="1:11" ht="16.5" customHeight="1">
      <c r="A101" s="301"/>
      <c r="B101" s="189" t="s">
        <v>116</v>
      </c>
      <c r="C101" s="190">
        <v>2</v>
      </c>
      <c r="D101" s="191">
        <v>12</v>
      </c>
      <c r="E101" s="243">
        <v>0.0384</v>
      </c>
      <c r="F101" s="244">
        <v>2.885</v>
      </c>
      <c r="G101" s="194">
        <f t="shared" si="4"/>
        <v>49.861933965030246</v>
      </c>
      <c r="H101" s="194">
        <f t="shared" si="5"/>
        <v>99.72386793006049</v>
      </c>
      <c r="I101" s="187" t="s">
        <v>116</v>
      </c>
      <c r="J101" s="195">
        <f>SUM(H101:H102)</f>
        <v>669.2396416653122</v>
      </c>
      <c r="K101" s="169"/>
    </row>
    <row r="102" spans="1:11" ht="16.5" customHeight="1">
      <c r="A102" s="301"/>
      <c r="B102" s="189" t="s">
        <v>116</v>
      </c>
      <c r="C102" s="190">
        <v>6</v>
      </c>
      <c r="D102" s="191">
        <v>15</v>
      </c>
      <c r="E102" s="243">
        <v>0.0384</v>
      </c>
      <c r="F102" s="244">
        <v>2.885</v>
      </c>
      <c r="G102" s="194">
        <f t="shared" si="4"/>
        <v>94.91929562254197</v>
      </c>
      <c r="H102" s="194">
        <f t="shared" si="5"/>
        <v>569.5157737352517</v>
      </c>
      <c r="I102" s="187"/>
      <c r="J102" s="195"/>
      <c r="K102" s="169"/>
    </row>
    <row r="103" spans="1:11" ht="16.5" customHeight="1" thickBot="1">
      <c r="A103" s="303"/>
      <c r="B103" s="213" t="s">
        <v>117</v>
      </c>
      <c r="C103" s="214">
        <v>1</v>
      </c>
      <c r="D103" s="215">
        <v>25</v>
      </c>
      <c r="E103" s="245">
        <v>0.0384</v>
      </c>
      <c r="F103" s="246">
        <v>2.885</v>
      </c>
      <c r="G103" s="218">
        <f t="shared" si="4"/>
        <v>414.3698511806914</v>
      </c>
      <c r="H103" s="218">
        <f t="shared" si="5"/>
        <v>414.3698511806914</v>
      </c>
      <c r="I103" s="239" t="s">
        <v>117</v>
      </c>
      <c r="J103" s="240">
        <f>H103</f>
        <v>414.3698511806914</v>
      </c>
      <c r="K103" s="169"/>
    </row>
    <row r="104" spans="1:11" ht="16.5" customHeight="1">
      <c r="A104" s="302" t="s">
        <v>38</v>
      </c>
      <c r="B104" s="205" t="s">
        <v>5</v>
      </c>
      <c r="C104" s="206">
        <v>1</v>
      </c>
      <c r="D104" s="207">
        <v>20</v>
      </c>
      <c r="E104" s="241">
        <v>0.0409</v>
      </c>
      <c r="F104" s="242">
        <v>2.791</v>
      </c>
      <c r="G104" s="210">
        <f t="shared" si="4"/>
        <v>174.94358658038848</v>
      </c>
      <c r="H104" s="210">
        <f t="shared" si="5"/>
        <v>174.94358658038848</v>
      </c>
      <c r="I104" s="211" t="s">
        <v>5</v>
      </c>
      <c r="J104" s="188">
        <v>174.94358658038848</v>
      </c>
      <c r="K104" s="169"/>
    </row>
    <row r="105" spans="1:11" ht="16.5" customHeight="1">
      <c r="A105" s="301"/>
      <c r="B105" s="189" t="s">
        <v>62</v>
      </c>
      <c r="C105" s="190">
        <v>2</v>
      </c>
      <c r="D105" s="191">
        <v>10</v>
      </c>
      <c r="E105" s="243">
        <v>0.0409</v>
      </c>
      <c r="F105" s="244">
        <v>2.791</v>
      </c>
      <c r="G105" s="194">
        <f t="shared" si="4"/>
        <v>25.276870765661226</v>
      </c>
      <c r="H105" s="194">
        <f t="shared" si="5"/>
        <v>50.55374153132245</v>
      </c>
      <c r="I105" s="200" t="s">
        <v>62</v>
      </c>
      <c r="J105" s="201">
        <v>50.55374153132245</v>
      </c>
      <c r="K105" s="169"/>
    </row>
    <row r="106" spans="1:11" ht="16.5" customHeight="1">
      <c r="A106" s="301"/>
      <c r="B106" s="189" t="s">
        <v>117</v>
      </c>
      <c r="C106" s="190">
        <v>1</v>
      </c>
      <c r="D106" s="191">
        <v>8</v>
      </c>
      <c r="E106" s="243">
        <v>0.0409</v>
      </c>
      <c r="F106" s="244">
        <v>2.791</v>
      </c>
      <c r="G106" s="194">
        <f t="shared" si="4"/>
        <v>13.55961821520536</v>
      </c>
      <c r="H106" s="194">
        <f t="shared" si="5"/>
        <v>13.55961821520536</v>
      </c>
      <c r="I106" s="200" t="s">
        <v>117</v>
      </c>
      <c r="J106" s="201">
        <v>13.55961821520536</v>
      </c>
      <c r="K106" s="169"/>
    </row>
    <row r="107" spans="1:11" ht="16.5" customHeight="1" thickBot="1">
      <c r="A107" s="301"/>
      <c r="B107" s="202" t="s">
        <v>116</v>
      </c>
      <c r="C107" s="203">
        <v>1</v>
      </c>
      <c r="D107" s="204">
        <v>12</v>
      </c>
      <c r="E107" s="245">
        <v>0.0409</v>
      </c>
      <c r="F107" s="246">
        <v>2.791</v>
      </c>
      <c r="G107" s="218">
        <f t="shared" si="4"/>
        <v>42.045368750565146</v>
      </c>
      <c r="H107" s="218">
        <f t="shared" si="5"/>
        <v>42.045368750565146</v>
      </c>
      <c r="I107" s="219" t="s">
        <v>116</v>
      </c>
      <c r="J107" s="220">
        <v>42.045368750565146</v>
      </c>
      <c r="K107" s="169"/>
    </row>
    <row r="108" spans="1:11" ht="16.5" customHeight="1">
      <c r="A108" s="302" t="s">
        <v>40</v>
      </c>
      <c r="B108" s="205" t="s">
        <v>15</v>
      </c>
      <c r="C108" s="206">
        <v>1</v>
      </c>
      <c r="D108" s="206">
        <v>8</v>
      </c>
      <c r="E108" s="184">
        <v>0.0384</v>
      </c>
      <c r="F108" s="185">
        <v>2.885</v>
      </c>
      <c r="G108" s="186">
        <f>(E108)*D108^F108</f>
        <v>15.479104665731779</v>
      </c>
      <c r="H108" s="186">
        <f>G108*C108</f>
        <v>15.479104665731779</v>
      </c>
      <c r="I108" s="187" t="s">
        <v>15</v>
      </c>
      <c r="J108" s="188">
        <f>SUM(H108:H109)</f>
        <v>44.94578585722562</v>
      </c>
      <c r="K108" s="169"/>
    </row>
    <row r="109" spans="1:12" ht="16.5" customHeight="1">
      <c r="A109" s="301"/>
      <c r="B109" s="189" t="s">
        <v>15</v>
      </c>
      <c r="C109" s="190">
        <v>1</v>
      </c>
      <c r="D109" s="191">
        <v>10</v>
      </c>
      <c r="E109" s="192">
        <v>0.0384</v>
      </c>
      <c r="F109" s="193">
        <v>2.885</v>
      </c>
      <c r="G109" s="194">
        <f>(E109)*D109^F109</f>
        <v>29.466681191493844</v>
      </c>
      <c r="H109" s="194">
        <f>G109*C109</f>
        <v>29.466681191493844</v>
      </c>
      <c r="I109" s="187"/>
      <c r="J109" s="195"/>
      <c r="K109" s="169"/>
      <c r="L109" s="166"/>
    </row>
    <row r="110" spans="1:12" ht="16.5" customHeight="1" thickBot="1">
      <c r="A110" s="301" t="s">
        <v>92</v>
      </c>
      <c r="B110" s="202" t="s">
        <v>62</v>
      </c>
      <c r="C110" s="203">
        <v>1</v>
      </c>
      <c r="D110" s="204">
        <v>8</v>
      </c>
      <c r="E110" s="247">
        <v>0.0468</v>
      </c>
      <c r="F110" s="248">
        <v>2.758</v>
      </c>
      <c r="G110" s="186">
        <f aca="true" t="shared" si="6" ref="G110:G145">(E110)*(D110^F110)</f>
        <v>14.48665232102433</v>
      </c>
      <c r="H110" s="186">
        <f>G110*C110</f>
        <v>14.48665232102433</v>
      </c>
      <c r="I110" s="187" t="s">
        <v>62</v>
      </c>
      <c r="J110" s="195">
        <v>14.48665232102433</v>
      </c>
      <c r="K110" s="169"/>
      <c r="L110" s="166" t="s">
        <v>62</v>
      </c>
    </row>
    <row r="111" spans="1:12" ht="16.5" customHeight="1">
      <c r="A111" s="302" t="s">
        <v>136</v>
      </c>
      <c r="B111" s="205" t="s">
        <v>142</v>
      </c>
      <c r="C111" s="206">
        <v>2</v>
      </c>
      <c r="D111" s="207">
        <v>12</v>
      </c>
      <c r="E111" s="241">
        <v>0.0533</v>
      </c>
      <c r="F111" s="242">
        <v>2.833</v>
      </c>
      <c r="G111" s="210">
        <f t="shared" si="6"/>
        <v>60.82017691285588</v>
      </c>
      <c r="H111" s="210">
        <f aca="true" t="shared" si="7" ref="H111:H146">G111*C111</f>
        <v>121.64035382571176</v>
      </c>
      <c r="I111" s="211" t="s">
        <v>142</v>
      </c>
      <c r="J111" s="188">
        <v>121.64035382571176</v>
      </c>
      <c r="K111" s="169"/>
      <c r="L111" s="166" t="s">
        <v>142</v>
      </c>
    </row>
    <row r="112" spans="1:12" ht="16.5" customHeight="1" thickBot="1">
      <c r="A112" s="303"/>
      <c r="B112" s="249" t="s">
        <v>144</v>
      </c>
      <c r="C112" s="250">
        <v>1</v>
      </c>
      <c r="D112" s="251">
        <v>20</v>
      </c>
      <c r="E112" s="252">
        <v>0.0533</v>
      </c>
      <c r="F112" s="253">
        <v>2.833</v>
      </c>
      <c r="G112" s="254">
        <f t="shared" si="6"/>
        <v>258.55038377274315</v>
      </c>
      <c r="H112" s="254">
        <f t="shared" si="7"/>
        <v>258.55038377274315</v>
      </c>
      <c r="I112" s="239" t="s">
        <v>144</v>
      </c>
      <c r="J112" s="240">
        <v>258.55038377274315</v>
      </c>
      <c r="K112" s="169"/>
      <c r="L112" s="166" t="s">
        <v>144</v>
      </c>
    </row>
    <row r="113" spans="1:12" ht="16.5" customHeight="1" thickBot="1">
      <c r="A113" s="304" t="s">
        <v>42</v>
      </c>
      <c r="B113" s="255" t="s">
        <v>15</v>
      </c>
      <c r="C113" s="222">
        <v>1</v>
      </c>
      <c r="D113" s="223">
        <v>8</v>
      </c>
      <c r="E113" s="256">
        <v>0.0169</v>
      </c>
      <c r="F113" s="257">
        <v>3</v>
      </c>
      <c r="G113" s="226">
        <f t="shared" si="6"/>
        <v>8.6528</v>
      </c>
      <c r="H113" s="226">
        <f t="shared" si="7"/>
        <v>8.6528</v>
      </c>
      <c r="I113" s="258" t="s">
        <v>15</v>
      </c>
      <c r="J113" s="228">
        <v>8.6528</v>
      </c>
      <c r="K113" s="169"/>
      <c r="L113" s="167" t="s">
        <v>15</v>
      </c>
    </row>
    <row r="114" spans="1:12" ht="16.5" customHeight="1">
      <c r="A114" s="312" t="s">
        <v>43</v>
      </c>
      <c r="B114" s="318" t="s">
        <v>15</v>
      </c>
      <c r="C114" s="259">
        <v>9</v>
      </c>
      <c r="D114" s="260">
        <v>2</v>
      </c>
      <c r="E114" s="241">
        <v>0.0303</v>
      </c>
      <c r="F114" s="242">
        <v>3</v>
      </c>
      <c r="G114" s="210">
        <f t="shared" si="6"/>
        <v>0.2424</v>
      </c>
      <c r="H114" s="210">
        <f t="shared" si="7"/>
        <v>2.1816</v>
      </c>
      <c r="I114" s="261" t="s">
        <v>15</v>
      </c>
      <c r="J114" s="188">
        <f>SUM(H114:H115)</f>
        <v>13.5441</v>
      </c>
      <c r="K114" s="169"/>
      <c r="L114" s="168" t="s">
        <v>15</v>
      </c>
    </row>
    <row r="115" spans="1:11" ht="16.5" customHeight="1">
      <c r="A115" s="311"/>
      <c r="B115" s="319" t="s">
        <v>15</v>
      </c>
      <c r="C115" s="262">
        <v>3</v>
      </c>
      <c r="D115" s="263">
        <v>5</v>
      </c>
      <c r="E115" s="243">
        <v>0.0303</v>
      </c>
      <c r="F115" s="244">
        <v>3</v>
      </c>
      <c r="G115" s="194">
        <f t="shared" si="6"/>
        <v>3.7875</v>
      </c>
      <c r="H115" s="194">
        <f t="shared" si="7"/>
        <v>11.3625</v>
      </c>
      <c r="I115" s="264"/>
      <c r="J115" s="195"/>
      <c r="K115" s="169"/>
    </row>
    <row r="116" spans="1:12" ht="16.5" customHeight="1">
      <c r="A116" s="311"/>
      <c r="B116" s="319" t="s">
        <v>5</v>
      </c>
      <c r="C116" s="262">
        <v>5</v>
      </c>
      <c r="D116" s="263">
        <v>2</v>
      </c>
      <c r="E116" s="243">
        <v>0.0303</v>
      </c>
      <c r="F116" s="244">
        <v>3</v>
      </c>
      <c r="G116" s="194">
        <f t="shared" si="6"/>
        <v>0.2424</v>
      </c>
      <c r="H116" s="194">
        <f t="shared" si="7"/>
        <v>1.212</v>
      </c>
      <c r="I116" s="265" t="s">
        <v>5</v>
      </c>
      <c r="J116" s="197">
        <f>SUM(H116:H118)</f>
        <v>59.388000000000005</v>
      </c>
      <c r="K116" s="169"/>
      <c r="L116" s="168" t="s">
        <v>5</v>
      </c>
    </row>
    <row r="117" spans="1:11" ht="16.5" customHeight="1">
      <c r="A117" s="311"/>
      <c r="B117" s="319" t="s">
        <v>5</v>
      </c>
      <c r="C117" s="262">
        <v>6</v>
      </c>
      <c r="D117" s="263">
        <v>4</v>
      </c>
      <c r="E117" s="243">
        <v>0.0303</v>
      </c>
      <c r="F117" s="244">
        <v>3</v>
      </c>
      <c r="G117" s="194">
        <f t="shared" si="6"/>
        <v>1.9392</v>
      </c>
      <c r="H117" s="194">
        <f t="shared" si="7"/>
        <v>11.635200000000001</v>
      </c>
      <c r="I117" s="264"/>
      <c r="J117" s="195"/>
      <c r="K117" s="169"/>
    </row>
    <row r="118" spans="1:11" ht="16.5" customHeight="1">
      <c r="A118" s="311"/>
      <c r="B118" s="319" t="s">
        <v>5</v>
      </c>
      <c r="C118" s="262">
        <v>3</v>
      </c>
      <c r="D118" s="263">
        <v>8</v>
      </c>
      <c r="E118" s="243">
        <v>0.0303</v>
      </c>
      <c r="F118" s="244">
        <v>3</v>
      </c>
      <c r="G118" s="194">
        <f t="shared" si="6"/>
        <v>15.5136</v>
      </c>
      <c r="H118" s="194">
        <f t="shared" si="7"/>
        <v>46.540800000000004</v>
      </c>
      <c r="I118" s="266"/>
      <c r="J118" s="199"/>
      <c r="K118" s="169"/>
    </row>
    <row r="119" spans="1:12" ht="16.5" customHeight="1">
      <c r="A119" s="311"/>
      <c r="B119" s="319" t="s">
        <v>102</v>
      </c>
      <c r="C119" s="262">
        <v>2</v>
      </c>
      <c r="D119" s="263">
        <v>4</v>
      </c>
      <c r="E119" s="243">
        <v>0.0303</v>
      </c>
      <c r="F119" s="244">
        <v>3</v>
      </c>
      <c r="G119" s="194">
        <f t="shared" si="6"/>
        <v>1.9392</v>
      </c>
      <c r="H119" s="194">
        <f t="shared" si="7"/>
        <v>3.8784</v>
      </c>
      <c r="I119" s="264" t="s">
        <v>102</v>
      </c>
      <c r="J119" s="195">
        <f>SUM(H119:H120)</f>
        <v>160.9536</v>
      </c>
      <c r="K119" s="169"/>
      <c r="L119" s="168" t="s">
        <v>102</v>
      </c>
    </row>
    <row r="120" spans="1:11" ht="16.5" customHeight="1">
      <c r="A120" s="311"/>
      <c r="B120" s="319" t="s">
        <v>102</v>
      </c>
      <c r="C120" s="262">
        <v>3</v>
      </c>
      <c r="D120" s="263">
        <v>12</v>
      </c>
      <c r="E120" s="243">
        <v>0.0303</v>
      </c>
      <c r="F120" s="244">
        <v>3</v>
      </c>
      <c r="G120" s="194">
        <f t="shared" si="6"/>
        <v>52.3584</v>
      </c>
      <c r="H120" s="194">
        <f t="shared" si="7"/>
        <v>157.0752</v>
      </c>
      <c r="I120" s="264"/>
      <c r="J120" s="195"/>
      <c r="K120" s="169"/>
    </row>
    <row r="121" spans="1:12" ht="16.5" customHeight="1">
      <c r="A121" s="311"/>
      <c r="B121" s="319" t="s">
        <v>117</v>
      </c>
      <c r="C121" s="262">
        <v>2</v>
      </c>
      <c r="D121" s="263">
        <v>5</v>
      </c>
      <c r="E121" s="243">
        <v>0.0303</v>
      </c>
      <c r="F121" s="244">
        <v>3</v>
      </c>
      <c r="G121" s="194">
        <f t="shared" si="6"/>
        <v>3.7875</v>
      </c>
      <c r="H121" s="194">
        <f t="shared" si="7"/>
        <v>7.575</v>
      </c>
      <c r="I121" s="265" t="s">
        <v>117</v>
      </c>
      <c r="J121" s="197">
        <f>SUM(H121:H122)</f>
        <v>23.0886</v>
      </c>
      <c r="K121" s="169"/>
      <c r="L121" s="168" t="s">
        <v>117</v>
      </c>
    </row>
    <row r="122" spans="1:11" ht="16.5" customHeight="1">
      <c r="A122" s="311"/>
      <c r="B122" s="319" t="s">
        <v>117</v>
      </c>
      <c r="C122" s="262">
        <v>1</v>
      </c>
      <c r="D122" s="263">
        <v>8</v>
      </c>
      <c r="E122" s="243">
        <v>0.0303</v>
      </c>
      <c r="F122" s="244">
        <v>3</v>
      </c>
      <c r="G122" s="194">
        <f t="shared" si="6"/>
        <v>15.5136</v>
      </c>
      <c r="H122" s="194">
        <f t="shared" si="7"/>
        <v>15.5136</v>
      </c>
      <c r="I122" s="266"/>
      <c r="J122" s="199"/>
      <c r="K122" s="169"/>
    </row>
    <row r="123" spans="1:12" ht="16.5" customHeight="1">
      <c r="A123" s="311"/>
      <c r="B123" s="319" t="s">
        <v>118</v>
      </c>
      <c r="C123" s="262">
        <v>1</v>
      </c>
      <c r="D123" s="263">
        <v>8</v>
      </c>
      <c r="E123" s="243">
        <v>0.0303</v>
      </c>
      <c r="F123" s="244">
        <v>3</v>
      </c>
      <c r="G123" s="194">
        <f t="shared" si="6"/>
        <v>15.5136</v>
      </c>
      <c r="H123" s="194">
        <f t="shared" si="7"/>
        <v>15.5136</v>
      </c>
      <c r="I123" s="264" t="s">
        <v>118</v>
      </c>
      <c r="J123" s="195">
        <f>SUM(H123:H124)</f>
        <v>117.7761</v>
      </c>
      <c r="K123" s="169"/>
      <c r="L123" s="168" t="s">
        <v>118</v>
      </c>
    </row>
    <row r="124" spans="1:11" ht="16.5" customHeight="1" thickBot="1">
      <c r="A124" s="311"/>
      <c r="B124" s="320" t="s">
        <v>118</v>
      </c>
      <c r="C124" s="262">
        <v>1</v>
      </c>
      <c r="D124" s="263">
        <v>15</v>
      </c>
      <c r="E124" s="243">
        <v>0.0303</v>
      </c>
      <c r="F124" s="244">
        <v>3</v>
      </c>
      <c r="G124" s="194">
        <f t="shared" si="6"/>
        <v>102.2625</v>
      </c>
      <c r="H124" s="194">
        <f t="shared" si="7"/>
        <v>102.2625</v>
      </c>
      <c r="I124" s="264"/>
      <c r="J124" s="195"/>
      <c r="K124" s="169"/>
    </row>
    <row r="125" spans="1:11" ht="16.5" customHeight="1">
      <c r="A125" s="309"/>
      <c r="B125" s="271"/>
      <c r="C125" s="272"/>
      <c r="D125" s="272"/>
      <c r="E125" s="273"/>
      <c r="F125" s="274"/>
      <c r="G125" s="275"/>
      <c r="H125" s="275"/>
      <c r="I125" s="271"/>
      <c r="J125" s="275"/>
      <c r="K125" s="169"/>
    </row>
    <row r="126" spans="1:11" ht="16.5" customHeight="1">
      <c r="A126" s="307"/>
      <c r="B126" s="238"/>
      <c r="C126" s="276"/>
      <c r="D126" s="276"/>
      <c r="E126" s="277"/>
      <c r="F126" s="278"/>
      <c r="G126" s="235"/>
      <c r="H126" s="235"/>
      <c r="I126" s="238"/>
      <c r="J126" s="235"/>
      <c r="K126" s="169"/>
    </row>
    <row r="127" spans="1:11" ht="16.5" customHeight="1">
      <c r="A127" s="317" t="s">
        <v>198</v>
      </c>
      <c r="B127" s="237"/>
      <c r="C127" s="237"/>
      <c r="D127" s="237"/>
      <c r="E127" s="237"/>
      <c r="F127" s="236"/>
      <c r="G127" s="237"/>
      <c r="H127" s="237"/>
      <c r="I127" s="237"/>
      <c r="J127" s="237"/>
      <c r="K127" s="169"/>
    </row>
    <row r="128" spans="1:11" ht="16.5" customHeight="1" thickBot="1">
      <c r="A128" s="310"/>
      <c r="B128" s="237"/>
      <c r="C128" s="237"/>
      <c r="D128" s="237"/>
      <c r="E128" s="237"/>
      <c r="F128" s="236"/>
      <c r="G128" s="237"/>
      <c r="H128" s="237"/>
      <c r="I128" s="237"/>
      <c r="J128" s="237"/>
      <c r="K128" s="169"/>
    </row>
    <row r="129" spans="1:11" ht="16.5" customHeight="1" thickBot="1">
      <c r="A129" s="308" t="s">
        <v>51</v>
      </c>
      <c r="B129" s="294" t="s">
        <v>179</v>
      </c>
      <c r="C129" s="178" t="s">
        <v>184</v>
      </c>
      <c r="D129" s="293" t="s">
        <v>187</v>
      </c>
      <c r="E129" s="177" t="s">
        <v>192</v>
      </c>
      <c r="F129" s="177" t="s">
        <v>191</v>
      </c>
      <c r="G129" s="177" t="s">
        <v>193</v>
      </c>
      <c r="H129" s="177" t="s">
        <v>189</v>
      </c>
      <c r="I129" s="351" t="s">
        <v>190</v>
      </c>
      <c r="J129" s="352"/>
      <c r="K129" s="169"/>
    </row>
    <row r="130" spans="1:11" ht="16.5" customHeight="1">
      <c r="A130" s="312" t="s">
        <v>43</v>
      </c>
      <c r="B130" s="318" t="s">
        <v>142</v>
      </c>
      <c r="C130" s="295">
        <v>2</v>
      </c>
      <c r="D130" s="296">
        <v>20</v>
      </c>
      <c r="E130" s="297">
        <v>0.0303</v>
      </c>
      <c r="F130" s="298">
        <v>3</v>
      </c>
      <c r="G130" s="299">
        <f>(E130)*(D130^F130)</f>
        <v>242.4</v>
      </c>
      <c r="H130" s="299">
        <f>G130*C130</f>
        <v>484.8</v>
      </c>
      <c r="I130" s="265" t="s">
        <v>142</v>
      </c>
      <c r="J130" s="197">
        <f>H130</f>
        <v>484.8</v>
      </c>
      <c r="K130" s="169"/>
    </row>
    <row r="131" spans="1:11" ht="16.5" customHeight="1">
      <c r="A131" s="321"/>
      <c r="B131" s="319" t="s">
        <v>144</v>
      </c>
      <c r="C131" s="262">
        <v>14</v>
      </c>
      <c r="D131" s="263">
        <v>4</v>
      </c>
      <c r="E131" s="243">
        <v>0.0303</v>
      </c>
      <c r="F131" s="244">
        <v>3</v>
      </c>
      <c r="G131" s="194">
        <f>(E131)*(D131^F131)</f>
        <v>1.9392</v>
      </c>
      <c r="H131" s="194">
        <f>G131*C131</f>
        <v>27.1488</v>
      </c>
      <c r="I131" s="265" t="s">
        <v>144</v>
      </c>
      <c r="J131" s="197">
        <f>SUM(H131:H134)</f>
        <v>1042.1988000000001</v>
      </c>
      <c r="K131" s="169"/>
    </row>
    <row r="132" spans="1:11" ht="16.5" customHeight="1">
      <c r="A132" s="311"/>
      <c r="B132" s="319" t="s">
        <v>144</v>
      </c>
      <c r="C132" s="262">
        <v>10</v>
      </c>
      <c r="D132" s="263">
        <v>5</v>
      </c>
      <c r="E132" s="243">
        <v>0.0303</v>
      </c>
      <c r="F132" s="244">
        <v>3</v>
      </c>
      <c r="G132" s="194">
        <f>(E132)*(D132^F132)</f>
        <v>3.7875</v>
      </c>
      <c r="H132" s="194">
        <f>G132*C132</f>
        <v>37.875</v>
      </c>
      <c r="I132" s="264"/>
      <c r="J132" s="195"/>
      <c r="K132" s="169"/>
    </row>
    <row r="133" spans="1:11" ht="16.5" customHeight="1">
      <c r="A133" s="311"/>
      <c r="B133" s="319" t="s">
        <v>144</v>
      </c>
      <c r="C133" s="262">
        <v>12</v>
      </c>
      <c r="D133" s="263">
        <v>10</v>
      </c>
      <c r="E133" s="243">
        <v>0.0303</v>
      </c>
      <c r="F133" s="244">
        <v>3</v>
      </c>
      <c r="G133" s="194">
        <f>(E133)*(D133^F133)</f>
        <v>30.3</v>
      </c>
      <c r="H133" s="194">
        <f>G133*C133</f>
        <v>363.6</v>
      </c>
      <c r="I133" s="264"/>
      <c r="J133" s="195"/>
      <c r="K133" s="169"/>
    </row>
    <row r="134" spans="1:11" ht="16.5" customHeight="1" thickBot="1">
      <c r="A134" s="313"/>
      <c r="B134" s="322" t="s">
        <v>144</v>
      </c>
      <c r="C134" s="268">
        <v>6</v>
      </c>
      <c r="D134" s="269">
        <v>15</v>
      </c>
      <c r="E134" s="245">
        <v>0.0303</v>
      </c>
      <c r="F134" s="246">
        <v>3</v>
      </c>
      <c r="G134" s="218">
        <f>(E134)*(D134^F134)</f>
        <v>102.2625</v>
      </c>
      <c r="H134" s="218">
        <f>G134*C134</f>
        <v>613.575</v>
      </c>
      <c r="I134" s="270"/>
      <c r="J134" s="220"/>
      <c r="K134" s="169"/>
    </row>
    <row r="135" spans="1:12" ht="16.5" customHeight="1" thickBot="1">
      <c r="A135" s="323" t="s">
        <v>111</v>
      </c>
      <c r="B135" s="324" t="s">
        <v>164</v>
      </c>
      <c r="C135" s="229">
        <v>1</v>
      </c>
      <c r="D135" s="280">
        <v>20</v>
      </c>
      <c r="E135" s="256">
        <v>0.532</v>
      </c>
      <c r="F135" s="257">
        <v>2.276</v>
      </c>
      <c r="G135" s="226">
        <f t="shared" si="6"/>
        <v>486.4698201021832</v>
      </c>
      <c r="H135" s="226">
        <f t="shared" si="7"/>
        <v>486.4698201021832</v>
      </c>
      <c r="I135" s="230" t="s">
        <v>164</v>
      </c>
      <c r="J135" s="228">
        <v>486.4698201021832</v>
      </c>
      <c r="K135" s="169"/>
      <c r="L135" s="168" t="s">
        <v>164</v>
      </c>
    </row>
    <row r="136" spans="1:12" ht="16.5" customHeight="1" thickBot="1">
      <c r="A136" s="312" t="s">
        <v>97</v>
      </c>
      <c r="B136" s="320" t="s">
        <v>143</v>
      </c>
      <c r="C136" s="281">
        <v>1</v>
      </c>
      <c r="D136" s="282">
        <v>20</v>
      </c>
      <c r="E136" s="252">
        <v>0.119</v>
      </c>
      <c r="F136" s="253">
        <v>2.63</v>
      </c>
      <c r="G136" s="254">
        <f>(E136)*(D136^F136)</f>
        <v>314.2359364035228</v>
      </c>
      <c r="H136" s="254">
        <f>G136*C136</f>
        <v>314.2359364035228</v>
      </c>
      <c r="I136" s="283" t="s">
        <v>143</v>
      </c>
      <c r="J136" s="240">
        <v>314.2359364035228</v>
      </c>
      <c r="K136" s="169"/>
      <c r="L136" s="168" t="s">
        <v>63</v>
      </c>
    </row>
    <row r="137" spans="1:12" ht="16.5" customHeight="1" thickBot="1">
      <c r="A137" s="304" t="s">
        <v>47</v>
      </c>
      <c r="B137" s="322" t="s">
        <v>15</v>
      </c>
      <c r="C137" s="268">
        <v>2</v>
      </c>
      <c r="D137" s="269">
        <v>8</v>
      </c>
      <c r="E137" s="245">
        <v>0.0099</v>
      </c>
      <c r="F137" s="246">
        <v>3</v>
      </c>
      <c r="G137" s="218">
        <f t="shared" si="6"/>
        <v>5.0688</v>
      </c>
      <c r="H137" s="218">
        <f t="shared" si="7"/>
        <v>10.1376</v>
      </c>
      <c r="I137" s="264" t="s">
        <v>15</v>
      </c>
      <c r="J137" s="195">
        <v>10.1376</v>
      </c>
      <c r="K137" s="169"/>
      <c r="L137" s="168" t="s">
        <v>15</v>
      </c>
    </row>
    <row r="138" spans="1:12" ht="16.5" customHeight="1" thickBot="1">
      <c r="A138" s="323" t="s">
        <v>110</v>
      </c>
      <c r="B138" s="324" t="s">
        <v>164</v>
      </c>
      <c r="C138" s="229">
        <v>1</v>
      </c>
      <c r="D138" s="280">
        <v>40</v>
      </c>
      <c r="E138" s="257">
        <v>0.0005</v>
      </c>
      <c r="F138" s="257">
        <v>3.268</v>
      </c>
      <c r="G138" s="226">
        <f t="shared" si="6"/>
        <v>86.00071382435519</v>
      </c>
      <c r="H138" s="226">
        <f t="shared" si="7"/>
        <v>86.00071382435519</v>
      </c>
      <c r="I138" s="230" t="s">
        <v>164</v>
      </c>
      <c r="J138" s="228">
        <v>86.00071382435519</v>
      </c>
      <c r="K138" s="169"/>
      <c r="L138" s="168" t="s">
        <v>164</v>
      </c>
    </row>
    <row r="139" spans="1:12" ht="16.5" customHeight="1" thickBot="1">
      <c r="A139" s="323" t="s">
        <v>137</v>
      </c>
      <c r="B139" s="324" t="s">
        <v>142</v>
      </c>
      <c r="C139" s="229">
        <v>8</v>
      </c>
      <c r="D139" s="280">
        <v>10</v>
      </c>
      <c r="E139" s="256">
        <v>0.0271</v>
      </c>
      <c r="F139" s="257">
        <v>3.061</v>
      </c>
      <c r="G139" s="226">
        <f t="shared" si="6"/>
        <v>31.186690540394235</v>
      </c>
      <c r="H139" s="226">
        <f t="shared" si="7"/>
        <v>249.49352432315388</v>
      </c>
      <c r="I139" s="230" t="s">
        <v>142</v>
      </c>
      <c r="J139" s="228">
        <v>249.49352432315388</v>
      </c>
      <c r="K139" s="169"/>
      <c r="L139" s="168" t="s">
        <v>142</v>
      </c>
    </row>
    <row r="140" spans="1:12" ht="16.5" customHeight="1">
      <c r="A140" s="312" t="s">
        <v>194</v>
      </c>
      <c r="B140" s="318" t="s">
        <v>5</v>
      </c>
      <c r="C140" s="259">
        <v>500</v>
      </c>
      <c r="D140" s="260">
        <v>6</v>
      </c>
      <c r="E140" s="241">
        <v>0.0124</v>
      </c>
      <c r="F140" s="242">
        <v>3.005</v>
      </c>
      <c r="G140" s="210">
        <f t="shared" si="6"/>
        <v>2.702503048767459</v>
      </c>
      <c r="H140" s="210">
        <f t="shared" si="7"/>
        <v>1351.2515243837295</v>
      </c>
      <c r="I140" s="261" t="s">
        <v>5</v>
      </c>
      <c r="J140" s="188">
        <v>1351.2515243837295</v>
      </c>
      <c r="K140" s="169"/>
      <c r="L140" s="168" t="s">
        <v>5</v>
      </c>
    </row>
    <row r="141" spans="1:12" ht="16.5" customHeight="1">
      <c r="A141" s="311" t="s">
        <v>195</v>
      </c>
      <c r="B141" s="319" t="s">
        <v>81</v>
      </c>
      <c r="C141" s="262">
        <v>500</v>
      </c>
      <c r="D141" s="263">
        <v>5</v>
      </c>
      <c r="E141" s="243">
        <v>0.0124</v>
      </c>
      <c r="F141" s="244">
        <v>3.005</v>
      </c>
      <c r="G141" s="194">
        <f t="shared" si="6"/>
        <v>1.5625234655901168</v>
      </c>
      <c r="H141" s="194">
        <f t="shared" si="7"/>
        <v>781.2617327950584</v>
      </c>
      <c r="I141" s="267" t="s">
        <v>81</v>
      </c>
      <c r="J141" s="201">
        <v>781.2617327950584</v>
      </c>
      <c r="K141" s="169"/>
      <c r="L141" s="168" t="s">
        <v>81</v>
      </c>
    </row>
    <row r="142" spans="1:12" ht="16.5" customHeight="1" thickBot="1">
      <c r="A142" s="313"/>
      <c r="B142" s="322" t="s">
        <v>102</v>
      </c>
      <c r="C142" s="268">
        <v>40</v>
      </c>
      <c r="D142" s="269">
        <v>5</v>
      </c>
      <c r="E142" s="245">
        <v>0.0124</v>
      </c>
      <c r="F142" s="246">
        <v>3.005</v>
      </c>
      <c r="G142" s="218">
        <f t="shared" si="6"/>
        <v>1.5625234655901168</v>
      </c>
      <c r="H142" s="218">
        <f t="shared" si="7"/>
        <v>62.50093862360467</v>
      </c>
      <c r="I142" s="270" t="s">
        <v>102</v>
      </c>
      <c r="J142" s="220">
        <v>62.50093862360467</v>
      </c>
      <c r="K142" s="169"/>
      <c r="L142" s="168" t="s">
        <v>102</v>
      </c>
    </row>
    <row r="143" spans="1:12" ht="16.5" customHeight="1" thickBot="1">
      <c r="A143" s="311" t="s">
        <v>94</v>
      </c>
      <c r="B143" s="284" t="s">
        <v>62</v>
      </c>
      <c r="C143" s="284">
        <v>6</v>
      </c>
      <c r="D143" s="285">
        <v>20</v>
      </c>
      <c r="E143" s="247">
        <v>0.0179</v>
      </c>
      <c r="F143" s="248">
        <v>3</v>
      </c>
      <c r="G143" s="186">
        <f t="shared" si="6"/>
        <v>143.2</v>
      </c>
      <c r="H143" s="186">
        <f t="shared" si="7"/>
        <v>859.1999999999999</v>
      </c>
      <c r="I143" s="264" t="s">
        <v>62</v>
      </c>
      <c r="J143" s="195">
        <v>859.1999999999999</v>
      </c>
      <c r="K143" s="169"/>
      <c r="L143" s="168" t="s">
        <v>62</v>
      </c>
    </row>
    <row r="144" spans="1:12" ht="16.5" customHeight="1" thickBot="1">
      <c r="A144" s="323" t="s">
        <v>113</v>
      </c>
      <c r="B144" s="324" t="s">
        <v>164</v>
      </c>
      <c r="C144" s="229">
        <v>200</v>
      </c>
      <c r="D144" s="280">
        <v>20</v>
      </c>
      <c r="E144" s="256">
        <v>0.0109</v>
      </c>
      <c r="F144" s="257">
        <v>3</v>
      </c>
      <c r="G144" s="226">
        <f t="shared" si="6"/>
        <v>87.2</v>
      </c>
      <c r="H144" s="226">
        <f t="shared" si="7"/>
        <v>17440</v>
      </c>
      <c r="I144" s="230" t="s">
        <v>164</v>
      </c>
      <c r="J144" s="228">
        <v>17440</v>
      </c>
      <c r="K144" s="169"/>
      <c r="L144" s="168" t="s">
        <v>164</v>
      </c>
    </row>
    <row r="145" spans="1:12" ht="16.5" customHeight="1">
      <c r="A145" s="311" t="s">
        <v>109</v>
      </c>
      <c r="B145" s="325" t="s">
        <v>102</v>
      </c>
      <c r="C145" s="284">
        <v>6</v>
      </c>
      <c r="D145" s="285">
        <v>20</v>
      </c>
      <c r="E145" s="247">
        <v>0.0211</v>
      </c>
      <c r="F145" s="248">
        <v>2.974</v>
      </c>
      <c r="G145" s="186">
        <f t="shared" si="6"/>
        <v>156.15132092846227</v>
      </c>
      <c r="H145" s="186">
        <f t="shared" si="7"/>
        <v>936.9079255707736</v>
      </c>
      <c r="I145" s="264" t="s">
        <v>102</v>
      </c>
      <c r="J145" s="195">
        <v>936.9079255707736</v>
      </c>
      <c r="K145" s="169"/>
      <c r="L145" s="168" t="s">
        <v>102</v>
      </c>
    </row>
    <row r="146" spans="1:12" ht="16.5" customHeight="1">
      <c r="A146" s="311"/>
      <c r="B146" s="319" t="s">
        <v>164</v>
      </c>
      <c r="C146" s="262">
        <v>1</v>
      </c>
      <c r="D146" s="263">
        <v>15</v>
      </c>
      <c r="E146" s="243">
        <v>0.0211</v>
      </c>
      <c r="F146" s="244">
        <v>2.974</v>
      </c>
      <c r="G146" s="194">
        <f aca="true" t="shared" si="8" ref="G146:G178">(E146)*(D146^F146)</f>
        <v>66.37092337374013</v>
      </c>
      <c r="H146" s="194">
        <f t="shared" si="7"/>
        <v>66.37092337374013</v>
      </c>
      <c r="I146" s="267" t="s">
        <v>164</v>
      </c>
      <c r="J146" s="201">
        <v>66.37092337374013</v>
      </c>
      <c r="K146" s="169"/>
      <c r="L146" s="168" t="s">
        <v>164</v>
      </c>
    </row>
    <row r="147" spans="1:12" ht="16.5" customHeight="1">
      <c r="A147" s="311"/>
      <c r="B147" s="319" t="s">
        <v>104</v>
      </c>
      <c r="C147" s="262">
        <v>1</v>
      </c>
      <c r="D147" s="263">
        <v>12</v>
      </c>
      <c r="E147" s="243">
        <v>0.0211</v>
      </c>
      <c r="F147" s="244">
        <v>2.974</v>
      </c>
      <c r="G147" s="194">
        <f t="shared" si="8"/>
        <v>34.17963975433558</v>
      </c>
      <c r="H147" s="194">
        <f aca="true" t="shared" si="9" ref="H147:H179">G147*C147</f>
        <v>34.17963975433558</v>
      </c>
      <c r="I147" s="264" t="s">
        <v>104</v>
      </c>
      <c r="J147" s="195">
        <f>SUM(H147:H148)</f>
        <v>640.6171230362734</v>
      </c>
      <c r="K147" s="169"/>
      <c r="L147" s="168" t="s">
        <v>104</v>
      </c>
    </row>
    <row r="148" spans="1:11" ht="16.5" customHeight="1">
      <c r="A148" s="311"/>
      <c r="B148" s="319" t="s">
        <v>104</v>
      </c>
      <c r="C148" s="262">
        <v>2</v>
      </c>
      <c r="D148" s="263">
        <v>25</v>
      </c>
      <c r="E148" s="243">
        <v>0.0211</v>
      </c>
      <c r="F148" s="244">
        <v>2.974</v>
      </c>
      <c r="G148" s="194">
        <f t="shared" si="8"/>
        <v>303.2187416409689</v>
      </c>
      <c r="H148" s="194">
        <f t="shared" si="9"/>
        <v>606.4374832819378</v>
      </c>
      <c r="I148" s="264"/>
      <c r="J148" s="195"/>
      <c r="K148" s="169"/>
    </row>
    <row r="149" spans="1:12" ht="16.5" customHeight="1">
      <c r="A149" s="311"/>
      <c r="B149" s="319" t="s">
        <v>144</v>
      </c>
      <c r="C149" s="262">
        <v>10</v>
      </c>
      <c r="D149" s="263">
        <v>18</v>
      </c>
      <c r="E149" s="243">
        <v>0.0211</v>
      </c>
      <c r="F149" s="244">
        <v>2.974</v>
      </c>
      <c r="G149" s="194">
        <f t="shared" si="8"/>
        <v>114.1465751526842</v>
      </c>
      <c r="H149" s="194">
        <f t="shared" si="9"/>
        <v>1141.465751526842</v>
      </c>
      <c r="I149" s="265" t="s">
        <v>144</v>
      </c>
      <c r="J149" s="197">
        <f>SUM(H149:H151)</f>
        <v>2822.7946808761044</v>
      </c>
      <c r="K149" s="169"/>
      <c r="L149" s="168" t="s">
        <v>144</v>
      </c>
    </row>
    <row r="150" spans="1:11" ht="16.5" customHeight="1">
      <c r="A150" s="311"/>
      <c r="B150" s="319" t="s">
        <v>144</v>
      </c>
      <c r="C150" s="262">
        <v>3</v>
      </c>
      <c r="D150" s="263">
        <v>20</v>
      </c>
      <c r="E150" s="243">
        <v>0.0211</v>
      </c>
      <c r="F150" s="244">
        <v>2.974</v>
      </c>
      <c r="G150" s="194">
        <f t="shared" si="8"/>
        <v>156.15132092846227</v>
      </c>
      <c r="H150" s="194">
        <f t="shared" si="9"/>
        <v>468.4539627853868</v>
      </c>
      <c r="I150" s="264"/>
      <c r="J150" s="195"/>
      <c r="K150" s="169"/>
    </row>
    <row r="151" spans="1:11" ht="16.5" customHeight="1" thickBot="1">
      <c r="A151" s="311"/>
      <c r="B151" s="325" t="s">
        <v>144</v>
      </c>
      <c r="C151" s="284">
        <v>4</v>
      </c>
      <c r="D151" s="285">
        <v>25</v>
      </c>
      <c r="E151" s="247">
        <v>0.0211</v>
      </c>
      <c r="F151" s="248">
        <v>2.974</v>
      </c>
      <c r="G151" s="186">
        <f t="shared" si="8"/>
        <v>303.2187416409689</v>
      </c>
      <c r="H151" s="186">
        <f t="shared" si="9"/>
        <v>1212.8749665638757</v>
      </c>
      <c r="I151" s="264"/>
      <c r="J151" s="195"/>
      <c r="K151" s="169"/>
    </row>
    <row r="152" spans="1:12" ht="16.5" customHeight="1" thickBot="1">
      <c r="A152" s="323" t="s">
        <v>139</v>
      </c>
      <c r="B152" s="324" t="s">
        <v>144</v>
      </c>
      <c r="C152" s="229">
        <v>30</v>
      </c>
      <c r="D152" s="280">
        <v>28</v>
      </c>
      <c r="E152" s="256">
        <v>0.0089</v>
      </c>
      <c r="F152" s="257">
        <v>3.06</v>
      </c>
      <c r="G152" s="226">
        <f t="shared" si="8"/>
        <v>238.61271514865115</v>
      </c>
      <c r="H152" s="226">
        <f t="shared" si="9"/>
        <v>7158.381454459534</v>
      </c>
      <c r="I152" s="230" t="s">
        <v>144</v>
      </c>
      <c r="J152" s="228">
        <v>7158.381454459534</v>
      </c>
      <c r="K152" s="169"/>
      <c r="L152" s="168" t="s">
        <v>144</v>
      </c>
    </row>
    <row r="153" spans="1:12" ht="16.5" customHeight="1" thickBot="1">
      <c r="A153" s="323" t="s">
        <v>48</v>
      </c>
      <c r="B153" s="324" t="s">
        <v>5</v>
      </c>
      <c r="C153" s="229">
        <v>1</v>
      </c>
      <c r="D153" s="280">
        <v>25</v>
      </c>
      <c r="E153" s="256">
        <v>0.0206</v>
      </c>
      <c r="F153" s="257">
        <v>3.151</v>
      </c>
      <c r="G153" s="226">
        <f t="shared" si="8"/>
        <v>523.3306702531763</v>
      </c>
      <c r="H153" s="226">
        <f t="shared" si="9"/>
        <v>523.3306702531763</v>
      </c>
      <c r="I153" s="230" t="s">
        <v>5</v>
      </c>
      <c r="J153" s="228">
        <v>523.3306702531763</v>
      </c>
      <c r="K153" s="169"/>
      <c r="L153" s="168" t="s">
        <v>5</v>
      </c>
    </row>
    <row r="154" spans="1:12" ht="16.5" customHeight="1" thickBot="1">
      <c r="A154" s="323" t="s">
        <v>134</v>
      </c>
      <c r="B154" s="324" t="s">
        <v>142</v>
      </c>
      <c r="C154" s="229">
        <v>1</v>
      </c>
      <c r="D154" s="280">
        <v>25</v>
      </c>
      <c r="E154" s="256">
        <v>0.0424</v>
      </c>
      <c r="F154" s="257">
        <v>2.854</v>
      </c>
      <c r="G154" s="226">
        <f t="shared" si="8"/>
        <v>414.0822756065525</v>
      </c>
      <c r="H154" s="226">
        <f t="shared" si="9"/>
        <v>414.0822756065525</v>
      </c>
      <c r="I154" s="230" t="s">
        <v>142</v>
      </c>
      <c r="J154" s="228">
        <v>414.0822756065525</v>
      </c>
      <c r="K154" s="169"/>
      <c r="L154" s="168" t="s">
        <v>142</v>
      </c>
    </row>
    <row r="155" spans="1:12" ht="16.5" customHeight="1" thickBot="1">
      <c r="A155" s="323" t="s">
        <v>112</v>
      </c>
      <c r="B155" s="324" t="s">
        <v>164</v>
      </c>
      <c r="C155" s="229">
        <v>1</v>
      </c>
      <c r="D155" s="280">
        <v>15</v>
      </c>
      <c r="E155" s="256">
        <v>0.0497</v>
      </c>
      <c r="F155" s="257">
        <v>2.839</v>
      </c>
      <c r="G155" s="226">
        <f t="shared" si="8"/>
        <v>108.46246571826438</v>
      </c>
      <c r="H155" s="226">
        <f t="shared" si="9"/>
        <v>108.46246571826438</v>
      </c>
      <c r="I155" s="230" t="s">
        <v>164</v>
      </c>
      <c r="J155" s="228">
        <v>108.46246571826438</v>
      </c>
      <c r="K155" s="169"/>
      <c r="L155" s="168" t="s">
        <v>164</v>
      </c>
    </row>
    <row r="156" spans="1:12" ht="16.5" customHeight="1">
      <c r="A156" s="311" t="s">
        <v>93</v>
      </c>
      <c r="B156" s="325" t="s">
        <v>62</v>
      </c>
      <c r="C156" s="284">
        <v>1</v>
      </c>
      <c r="D156" s="285">
        <v>20</v>
      </c>
      <c r="E156" s="247">
        <v>0.373</v>
      </c>
      <c r="F156" s="248">
        <v>2.229</v>
      </c>
      <c r="G156" s="186">
        <f t="shared" si="8"/>
        <v>296.2816074028925</v>
      </c>
      <c r="H156" s="186">
        <f t="shared" si="9"/>
        <v>296.2816074028925</v>
      </c>
      <c r="I156" s="264" t="s">
        <v>62</v>
      </c>
      <c r="J156" s="195">
        <v>296.2816074028925</v>
      </c>
      <c r="K156" s="169"/>
      <c r="L156" s="168" t="s">
        <v>62</v>
      </c>
    </row>
    <row r="157" spans="1:12" ht="16.5" customHeight="1" thickBot="1">
      <c r="A157" s="311"/>
      <c r="B157" s="320" t="s">
        <v>143</v>
      </c>
      <c r="C157" s="281">
        <v>1</v>
      </c>
      <c r="D157" s="282">
        <v>15</v>
      </c>
      <c r="E157" s="252">
        <v>0.373</v>
      </c>
      <c r="F157" s="253">
        <v>2.229</v>
      </c>
      <c r="G157" s="254">
        <f t="shared" si="8"/>
        <v>156.0329244142838</v>
      </c>
      <c r="H157" s="254">
        <f t="shared" si="9"/>
        <v>156.0329244142838</v>
      </c>
      <c r="I157" s="264" t="s">
        <v>143</v>
      </c>
      <c r="J157" s="195">
        <v>156.0329244142838</v>
      </c>
      <c r="K157" s="169"/>
      <c r="L157" s="168" t="s">
        <v>143</v>
      </c>
    </row>
    <row r="158" spans="1:12" ht="16.5" customHeight="1">
      <c r="A158" s="312" t="s">
        <v>46</v>
      </c>
      <c r="B158" s="318" t="s">
        <v>15</v>
      </c>
      <c r="C158" s="259">
        <v>1</v>
      </c>
      <c r="D158" s="260">
        <v>6</v>
      </c>
      <c r="E158" s="241">
        <v>0.0258</v>
      </c>
      <c r="F158" s="242">
        <v>2.903</v>
      </c>
      <c r="G158" s="210">
        <f t="shared" si="8"/>
        <v>4.683740075091426</v>
      </c>
      <c r="H158" s="210">
        <f t="shared" si="9"/>
        <v>4.683740075091426</v>
      </c>
      <c r="I158" s="261" t="s">
        <v>15</v>
      </c>
      <c r="J158" s="188">
        <f>SUM(H158:H159)</f>
        <v>47.87043109588672</v>
      </c>
      <c r="K158" s="169"/>
      <c r="L158" s="168" t="s">
        <v>15</v>
      </c>
    </row>
    <row r="159" spans="1:11" ht="16.5" customHeight="1">
      <c r="A159" s="311"/>
      <c r="B159" s="319" t="s">
        <v>15</v>
      </c>
      <c r="C159" s="262">
        <v>4</v>
      </c>
      <c r="D159" s="263">
        <v>8</v>
      </c>
      <c r="E159" s="243">
        <v>0.0258</v>
      </c>
      <c r="F159" s="244">
        <v>2.903</v>
      </c>
      <c r="G159" s="194">
        <f t="shared" si="8"/>
        <v>10.796672755198824</v>
      </c>
      <c r="H159" s="194">
        <f t="shared" si="9"/>
        <v>43.186691020795294</v>
      </c>
      <c r="I159" s="264"/>
      <c r="J159" s="195"/>
      <c r="K159" s="169"/>
    </row>
    <row r="160" spans="1:12" ht="16.5" customHeight="1">
      <c r="A160" s="311"/>
      <c r="B160" s="319" t="s">
        <v>5</v>
      </c>
      <c r="C160" s="262">
        <v>2</v>
      </c>
      <c r="D160" s="263">
        <v>12</v>
      </c>
      <c r="E160" s="243">
        <v>0.0258</v>
      </c>
      <c r="F160" s="244">
        <v>2.903</v>
      </c>
      <c r="G160" s="194">
        <f t="shared" si="8"/>
        <v>35.033446423400186</v>
      </c>
      <c r="H160" s="194">
        <f t="shared" si="9"/>
        <v>70.06689284680037</v>
      </c>
      <c r="I160" s="265" t="s">
        <v>5</v>
      </c>
      <c r="J160" s="197">
        <f>SUM(H160:H162)</f>
        <v>424.2785394418564</v>
      </c>
      <c r="K160" s="169"/>
      <c r="L160" s="168" t="s">
        <v>5</v>
      </c>
    </row>
    <row r="161" spans="1:11" ht="16.5" customHeight="1">
      <c r="A161" s="311"/>
      <c r="B161" s="319" t="s">
        <v>5</v>
      </c>
      <c r="C161" s="262">
        <v>8</v>
      </c>
      <c r="D161" s="263">
        <v>8</v>
      </c>
      <c r="E161" s="243">
        <v>0.0258</v>
      </c>
      <c r="F161" s="244">
        <v>2.903</v>
      </c>
      <c r="G161" s="194">
        <f t="shared" si="8"/>
        <v>10.796672755198824</v>
      </c>
      <c r="H161" s="194">
        <f t="shared" si="9"/>
        <v>86.37338204159059</v>
      </c>
      <c r="I161" s="264"/>
      <c r="J161" s="195"/>
      <c r="K161" s="169"/>
    </row>
    <row r="162" spans="1:11" ht="16.5" customHeight="1">
      <c r="A162" s="311"/>
      <c r="B162" s="319" t="s">
        <v>5</v>
      </c>
      <c r="C162" s="262">
        <v>4</v>
      </c>
      <c r="D162" s="263">
        <v>15</v>
      </c>
      <c r="E162" s="243">
        <v>0.0258</v>
      </c>
      <c r="F162" s="244">
        <v>2.903</v>
      </c>
      <c r="G162" s="194">
        <f t="shared" si="8"/>
        <v>66.95956613836637</v>
      </c>
      <c r="H162" s="194">
        <f t="shared" si="9"/>
        <v>267.8382645534655</v>
      </c>
      <c r="I162" s="266"/>
      <c r="J162" s="199"/>
      <c r="K162" s="169"/>
    </row>
    <row r="163" spans="1:12" ht="16.5" customHeight="1">
      <c r="A163" s="311"/>
      <c r="B163" s="319" t="s">
        <v>104</v>
      </c>
      <c r="C163" s="262">
        <v>2</v>
      </c>
      <c r="D163" s="263">
        <v>6</v>
      </c>
      <c r="E163" s="243">
        <v>0.0258</v>
      </c>
      <c r="F163" s="244">
        <v>2.903</v>
      </c>
      <c r="G163" s="194">
        <f t="shared" si="8"/>
        <v>4.683740075091426</v>
      </c>
      <c r="H163" s="194">
        <f t="shared" si="9"/>
        <v>9.367480150182852</v>
      </c>
      <c r="I163" s="264" t="s">
        <v>104</v>
      </c>
      <c r="J163" s="195">
        <f>SUM(H163:H164)</f>
        <v>79.43437299698323</v>
      </c>
      <c r="K163" s="169"/>
      <c r="L163" s="168" t="s">
        <v>104</v>
      </c>
    </row>
    <row r="164" spans="1:11" ht="16.5" customHeight="1">
      <c r="A164" s="311"/>
      <c r="B164" s="319" t="s">
        <v>104</v>
      </c>
      <c r="C164" s="262">
        <v>2</v>
      </c>
      <c r="D164" s="263">
        <v>12</v>
      </c>
      <c r="E164" s="243">
        <v>0.0258</v>
      </c>
      <c r="F164" s="244">
        <v>2.903</v>
      </c>
      <c r="G164" s="194">
        <f t="shared" si="8"/>
        <v>35.033446423400186</v>
      </c>
      <c r="H164" s="194">
        <f t="shared" si="9"/>
        <v>70.06689284680037</v>
      </c>
      <c r="I164" s="264"/>
      <c r="J164" s="195"/>
      <c r="K164" s="169"/>
    </row>
    <row r="165" spans="1:12" ht="16.5" customHeight="1">
      <c r="A165" s="311"/>
      <c r="B165" s="319" t="s">
        <v>118</v>
      </c>
      <c r="C165" s="262">
        <v>2</v>
      </c>
      <c r="D165" s="263">
        <v>8</v>
      </c>
      <c r="E165" s="243">
        <v>0.0258</v>
      </c>
      <c r="F165" s="244">
        <v>2.903</v>
      </c>
      <c r="G165" s="194">
        <f t="shared" si="8"/>
        <v>10.796672755198824</v>
      </c>
      <c r="H165" s="194">
        <f t="shared" si="9"/>
        <v>21.593345510397647</v>
      </c>
      <c r="I165" s="267" t="s">
        <v>118</v>
      </c>
      <c r="J165" s="201">
        <v>21.593345510397647</v>
      </c>
      <c r="K165" s="169"/>
      <c r="L165" s="168" t="s">
        <v>118</v>
      </c>
    </row>
    <row r="166" spans="1:12" ht="16.5" customHeight="1" thickBot="1">
      <c r="A166" s="313"/>
      <c r="B166" s="322" t="s">
        <v>144</v>
      </c>
      <c r="C166" s="268">
        <v>8</v>
      </c>
      <c r="D166" s="269">
        <v>8</v>
      </c>
      <c r="E166" s="245">
        <v>0.0258</v>
      </c>
      <c r="F166" s="246">
        <v>2.903</v>
      </c>
      <c r="G166" s="218">
        <f t="shared" si="8"/>
        <v>10.796672755198824</v>
      </c>
      <c r="H166" s="218">
        <f t="shared" si="9"/>
        <v>86.37338204159059</v>
      </c>
      <c r="I166" s="270" t="s">
        <v>144</v>
      </c>
      <c r="J166" s="220">
        <v>86.37338204159059</v>
      </c>
      <c r="K166" s="169"/>
      <c r="L166" s="168" t="s">
        <v>144</v>
      </c>
    </row>
    <row r="167" spans="1:12" ht="16.5" customHeight="1">
      <c r="A167" s="312" t="s">
        <v>96</v>
      </c>
      <c r="B167" s="326" t="s">
        <v>62</v>
      </c>
      <c r="C167" s="206">
        <v>2</v>
      </c>
      <c r="D167" s="207">
        <v>50</v>
      </c>
      <c r="E167" s="241">
        <v>0.05</v>
      </c>
      <c r="F167" s="242">
        <v>2.517</v>
      </c>
      <c r="G167" s="210">
        <f t="shared" si="8"/>
        <v>944.6643045553096</v>
      </c>
      <c r="H167" s="210">
        <f>G167*C167</f>
        <v>1889.3286091106193</v>
      </c>
      <c r="I167" s="211" t="s">
        <v>62</v>
      </c>
      <c r="J167" s="188">
        <v>1889.3286091106193</v>
      </c>
      <c r="K167" s="169"/>
      <c r="L167" s="164" t="s">
        <v>62</v>
      </c>
    </row>
    <row r="168" spans="1:12" ht="16.5" customHeight="1">
      <c r="A168" s="311"/>
      <c r="B168" s="189" t="s">
        <v>81</v>
      </c>
      <c r="C168" s="190">
        <v>1</v>
      </c>
      <c r="D168" s="191">
        <v>30</v>
      </c>
      <c r="E168" s="243">
        <v>0.05</v>
      </c>
      <c r="F168" s="244">
        <v>2.517</v>
      </c>
      <c r="G168" s="194">
        <f>(E168)*(D168^F168)</f>
        <v>261.14649570581</v>
      </c>
      <c r="H168" s="194">
        <f>G168*C168</f>
        <v>261.14649570581</v>
      </c>
      <c r="I168" s="200" t="s">
        <v>81</v>
      </c>
      <c r="J168" s="201">
        <f>SUM(H168:H169)</f>
        <v>1205.8108002611198</v>
      </c>
      <c r="K168" s="169"/>
      <c r="L168" s="164" t="s">
        <v>63</v>
      </c>
    </row>
    <row r="169" spans="1:14" ht="16.5" customHeight="1">
      <c r="A169" s="311"/>
      <c r="B169" s="189" t="s">
        <v>81</v>
      </c>
      <c r="C169" s="190">
        <v>1</v>
      </c>
      <c r="D169" s="191">
        <v>50</v>
      </c>
      <c r="E169" s="243">
        <v>0.05</v>
      </c>
      <c r="F169" s="244">
        <v>2.517</v>
      </c>
      <c r="G169" s="194">
        <f>(E169)*(D169^F169)</f>
        <v>944.6643045553096</v>
      </c>
      <c r="H169" s="194">
        <f>G169*C169</f>
        <v>944.6643045553096</v>
      </c>
      <c r="I169" s="200"/>
      <c r="J169" s="201"/>
      <c r="K169" s="169"/>
      <c r="L169" s="164"/>
      <c r="N169" s="169">
        <f>SUM(J167:J171)</f>
        <v>9446.973470416746</v>
      </c>
    </row>
    <row r="170" spans="1:12" ht="16.5" customHeight="1">
      <c r="A170" s="311"/>
      <c r="B170" s="189" t="s">
        <v>104</v>
      </c>
      <c r="C170" s="190">
        <v>1</v>
      </c>
      <c r="D170" s="191">
        <v>100</v>
      </c>
      <c r="E170" s="243">
        <v>0.05</v>
      </c>
      <c r="F170" s="244">
        <v>2.517</v>
      </c>
      <c r="G170" s="194">
        <f t="shared" si="8"/>
        <v>5407.169756489696</v>
      </c>
      <c r="H170" s="194">
        <f t="shared" si="9"/>
        <v>5407.169756489696</v>
      </c>
      <c r="I170" s="200" t="s">
        <v>104</v>
      </c>
      <c r="J170" s="201">
        <v>5407.169756489696</v>
      </c>
      <c r="K170" s="169"/>
      <c r="L170" s="164" t="s">
        <v>104</v>
      </c>
    </row>
    <row r="171" spans="1:12" ht="16.5" customHeight="1" thickBot="1">
      <c r="A171" s="313"/>
      <c r="B171" s="327" t="s">
        <v>180</v>
      </c>
      <c r="C171" s="214">
        <v>1</v>
      </c>
      <c r="D171" s="215">
        <v>50</v>
      </c>
      <c r="E171" s="245">
        <v>0.05</v>
      </c>
      <c r="F171" s="246">
        <v>2.517</v>
      </c>
      <c r="G171" s="218">
        <f t="shared" si="8"/>
        <v>944.6643045553096</v>
      </c>
      <c r="H171" s="218">
        <f t="shared" si="9"/>
        <v>944.6643045553096</v>
      </c>
      <c r="I171" s="219" t="s">
        <v>186</v>
      </c>
      <c r="J171" s="220">
        <v>944.6643045553096</v>
      </c>
      <c r="K171" s="169"/>
      <c r="L171" s="164" t="s">
        <v>186</v>
      </c>
    </row>
    <row r="172" spans="1:12" ht="16.5" customHeight="1">
      <c r="A172" s="312" t="s">
        <v>95</v>
      </c>
      <c r="B172" s="326" t="s">
        <v>62</v>
      </c>
      <c r="C172" s="203">
        <v>1</v>
      </c>
      <c r="D172" s="204">
        <v>20</v>
      </c>
      <c r="E172" s="247">
        <v>0.0296</v>
      </c>
      <c r="F172" s="248">
        <v>3</v>
      </c>
      <c r="G172" s="186">
        <f t="shared" si="8"/>
        <v>236.8</v>
      </c>
      <c r="H172" s="186">
        <f t="shared" si="9"/>
        <v>236.8</v>
      </c>
      <c r="I172" s="187" t="s">
        <v>62</v>
      </c>
      <c r="J172" s="195">
        <v>236.8</v>
      </c>
      <c r="K172" s="169"/>
      <c r="L172" s="164" t="s">
        <v>62</v>
      </c>
    </row>
    <row r="173" spans="1:12" ht="16.5" customHeight="1">
      <c r="A173" s="311"/>
      <c r="B173" s="189" t="s">
        <v>164</v>
      </c>
      <c r="C173" s="190">
        <v>1</v>
      </c>
      <c r="D173" s="191">
        <v>15</v>
      </c>
      <c r="E173" s="243">
        <v>0.0296</v>
      </c>
      <c r="F173" s="244">
        <v>3</v>
      </c>
      <c r="G173" s="194">
        <f t="shared" si="8"/>
        <v>99.9</v>
      </c>
      <c r="H173" s="194">
        <f t="shared" si="9"/>
        <v>99.9</v>
      </c>
      <c r="I173" s="200" t="s">
        <v>164</v>
      </c>
      <c r="J173" s="201">
        <v>99.9</v>
      </c>
      <c r="K173" s="169"/>
      <c r="L173" s="164" t="s">
        <v>164</v>
      </c>
    </row>
    <row r="174" spans="1:12" ht="16.5" customHeight="1" thickBot="1">
      <c r="A174" s="311"/>
      <c r="B174" s="328" t="s">
        <v>144</v>
      </c>
      <c r="C174" s="203">
        <v>2</v>
      </c>
      <c r="D174" s="204">
        <v>25</v>
      </c>
      <c r="E174" s="247">
        <v>0.0296</v>
      </c>
      <c r="F174" s="248">
        <v>3</v>
      </c>
      <c r="G174" s="186">
        <f t="shared" si="8"/>
        <v>462.5</v>
      </c>
      <c r="H174" s="186">
        <f t="shared" si="9"/>
        <v>925</v>
      </c>
      <c r="I174" s="187" t="s">
        <v>144</v>
      </c>
      <c r="J174" s="195">
        <v>925</v>
      </c>
      <c r="K174" s="169"/>
      <c r="L174" s="164" t="s">
        <v>144</v>
      </c>
    </row>
    <row r="175" spans="1:12" ht="16.5" customHeight="1">
      <c r="A175" s="312" t="s">
        <v>44</v>
      </c>
      <c r="B175" s="326" t="s">
        <v>15</v>
      </c>
      <c r="C175" s="206">
        <v>1</v>
      </c>
      <c r="D175" s="207">
        <v>4</v>
      </c>
      <c r="E175" s="241">
        <v>0.0067</v>
      </c>
      <c r="F175" s="242">
        <v>3.201</v>
      </c>
      <c r="G175" s="210">
        <f t="shared" si="8"/>
        <v>0.5665899083462642</v>
      </c>
      <c r="H175" s="210">
        <f t="shared" si="9"/>
        <v>0.5665899083462642</v>
      </c>
      <c r="I175" s="211" t="s">
        <v>15</v>
      </c>
      <c r="J175" s="188">
        <f>SUM(H175:H176)</f>
        <v>19.64463940939418</v>
      </c>
      <c r="K175" s="169"/>
      <c r="L175" s="164" t="s">
        <v>15</v>
      </c>
    </row>
    <row r="176" spans="1:12" ht="16.5" customHeight="1">
      <c r="A176" s="311"/>
      <c r="B176" s="189" t="s">
        <v>15</v>
      </c>
      <c r="C176" s="190">
        <v>1</v>
      </c>
      <c r="D176" s="191">
        <v>12</v>
      </c>
      <c r="E176" s="243">
        <v>0.0067</v>
      </c>
      <c r="F176" s="244">
        <v>3.201</v>
      </c>
      <c r="G176" s="194">
        <f t="shared" si="8"/>
        <v>19.078049501047918</v>
      </c>
      <c r="H176" s="194">
        <f t="shared" si="9"/>
        <v>19.078049501047918</v>
      </c>
      <c r="I176" s="198"/>
      <c r="J176" s="199"/>
      <c r="K176" s="169"/>
      <c r="L176" s="164"/>
    </row>
    <row r="177" spans="1:12" ht="16.5" customHeight="1" thickBot="1">
      <c r="A177" s="313"/>
      <c r="B177" s="327" t="s">
        <v>5</v>
      </c>
      <c r="C177" s="214">
        <v>1</v>
      </c>
      <c r="D177" s="215">
        <v>25</v>
      </c>
      <c r="E177" s="245">
        <v>0.0067</v>
      </c>
      <c r="F177" s="246">
        <v>3.201</v>
      </c>
      <c r="G177" s="218">
        <f t="shared" si="8"/>
        <v>199.93129105897157</v>
      </c>
      <c r="H177" s="218">
        <f t="shared" si="9"/>
        <v>199.93129105897157</v>
      </c>
      <c r="I177" s="219" t="s">
        <v>5</v>
      </c>
      <c r="J177" s="220">
        <f>H177</f>
        <v>199.93129105897157</v>
      </c>
      <c r="K177" s="169"/>
      <c r="L177" s="164" t="s">
        <v>5</v>
      </c>
    </row>
    <row r="178" spans="1:12" ht="16.5" customHeight="1">
      <c r="A178" s="312" t="s">
        <v>135</v>
      </c>
      <c r="B178" s="326" t="s">
        <v>142</v>
      </c>
      <c r="C178" s="206">
        <v>1</v>
      </c>
      <c r="D178" s="207">
        <v>15</v>
      </c>
      <c r="E178" s="241">
        <v>0.0155</v>
      </c>
      <c r="F178" s="242">
        <v>2.89</v>
      </c>
      <c r="G178" s="210">
        <f t="shared" si="8"/>
        <v>38.83608445365562</v>
      </c>
      <c r="H178" s="210">
        <f t="shared" si="9"/>
        <v>38.83608445365562</v>
      </c>
      <c r="I178" s="211" t="s">
        <v>142</v>
      </c>
      <c r="J178" s="188">
        <f>H178</f>
        <v>38.83608445365562</v>
      </c>
      <c r="K178" s="169"/>
      <c r="L178" s="164" t="s">
        <v>142</v>
      </c>
    </row>
    <row r="179" spans="1:12" ht="16.5" customHeight="1">
      <c r="A179" s="311"/>
      <c r="B179" s="189" t="s">
        <v>144</v>
      </c>
      <c r="C179" s="190">
        <v>1</v>
      </c>
      <c r="D179" s="191">
        <v>8</v>
      </c>
      <c r="E179" s="243">
        <v>0.0155</v>
      </c>
      <c r="F179" s="244">
        <v>2.89</v>
      </c>
      <c r="G179" s="194">
        <f>(E179)*(D179^F179)</f>
        <v>6.3133775350790335</v>
      </c>
      <c r="H179" s="194">
        <f t="shared" si="9"/>
        <v>6.3133775350790335</v>
      </c>
      <c r="I179" s="196" t="s">
        <v>144</v>
      </c>
      <c r="J179" s="197">
        <f>SUM(H179:H180)</f>
        <v>477.9944012461384</v>
      </c>
      <c r="K179" s="169"/>
      <c r="L179" s="164" t="s">
        <v>144</v>
      </c>
    </row>
    <row r="180" spans="1:12" ht="16.5" customHeight="1" thickBot="1">
      <c r="A180" s="313"/>
      <c r="B180" s="327" t="s">
        <v>144</v>
      </c>
      <c r="C180" s="214">
        <v>2</v>
      </c>
      <c r="D180" s="215">
        <v>28</v>
      </c>
      <c r="E180" s="245">
        <v>0.0155</v>
      </c>
      <c r="F180" s="246">
        <v>2.89</v>
      </c>
      <c r="G180" s="218">
        <f>(E180)*(D180^F180)</f>
        <v>235.84051185552968</v>
      </c>
      <c r="H180" s="218">
        <f>G180*C180</f>
        <v>471.68102371105937</v>
      </c>
      <c r="I180" s="219"/>
      <c r="J180" s="220"/>
      <c r="K180" s="169"/>
      <c r="L180" s="164"/>
    </row>
    <row r="181" spans="1:12" ht="16.5" customHeight="1">
      <c r="A181" s="309"/>
      <c r="B181" s="286"/>
      <c r="C181" s="287"/>
      <c r="D181" s="287"/>
      <c r="E181" s="273"/>
      <c r="F181" s="274"/>
      <c r="G181" s="275"/>
      <c r="H181" s="275"/>
      <c r="I181" s="286"/>
      <c r="J181" s="275"/>
      <c r="K181" s="169"/>
      <c r="L181" s="164"/>
    </row>
    <row r="182" spans="1:12" ht="16.5" customHeight="1">
      <c r="A182" s="307"/>
      <c r="B182" s="231"/>
      <c r="C182" s="232"/>
      <c r="D182" s="232"/>
      <c r="E182" s="277"/>
      <c r="F182" s="278"/>
      <c r="G182" s="235"/>
      <c r="H182" s="235"/>
      <c r="I182" s="231"/>
      <c r="J182" s="235"/>
      <c r="K182" s="169"/>
      <c r="L182" s="164"/>
    </row>
    <row r="183" spans="1:12" ht="16.5" customHeight="1">
      <c r="A183" s="307"/>
      <c r="B183" s="231"/>
      <c r="C183" s="232"/>
      <c r="D183" s="232"/>
      <c r="E183" s="277"/>
      <c r="F183" s="278"/>
      <c r="G183" s="235"/>
      <c r="H183" s="235"/>
      <c r="I183" s="231"/>
      <c r="J183" s="235"/>
      <c r="K183" s="169"/>
      <c r="L183" s="164"/>
    </row>
    <row r="184" spans="1:12" ht="16.5" customHeight="1">
      <c r="A184" s="307"/>
      <c r="B184" s="231"/>
      <c r="C184" s="232"/>
      <c r="D184" s="232"/>
      <c r="E184" s="277"/>
      <c r="F184" s="278"/>
      <c r="G184" s="235"/>
      <c r="H184" s="235"/>
      <c r="I184" s="231"/>
      <c r="J184" s="235"/>
      <c r="K184" s="169"/>
      <c r="L184" s="164"/>
    </row>
    <row r="185" spans="1:12" ht="16.5" customHeight="1">
      <c r="A185" s="307"/>
      <c r="B185" s="231"/>
      <c r="C185" s="232"/>
      <c r="D185" s="232"/>
      <c r="E185" s="277"/>
      <c r="F185" s="278"/>
      <c r="G185" s="235"/>
      <c r="H185" s="235"/>
      <c r="I185" s="231"/>
      <c r="J185" s="235"/>
      <c r="K185" s="169"/>
      <c r="L185" s="164"/>
    </row>
    <row r="186" spans="1:12" ht="16.5" customHeight="1">
      <c r="A186" s="317" t="s">
        <v>199</v>
      </c>
      <c r="B186" s="237"/>
      <c r="C186" s="237"/>
      <c r="D186" s="237"/>
      <c r="E186" s="237"/>
      <c r="F186" s="236"/>
      <c r="G186" s="237"/>
      <c r="H186" s="237"/>
      <c r="I186" s="237"/>
      <c r="J186" s="237"/>
      <c r="K186" s="169"/>
      <c r="L186" s="164"/>
    </row>
    <row r="187" spans="1:12" ht="16.5" customHeight="1" thickBot="1">
      <c r="A187" s="310"/>
      <c r="B187" s="237"/>
      <c r="C187" s="237"/>
      <c r="D187" s="237"/>
      <c r="E187" s="237"/>
      <c r="F187" s="236"/>
      <c r="G187" s="237"/>
      <c r="H187" s="237"/>
      <c r="I187" s="237"/>
      <c r="J187" s="237"/>
      <c r="K187" s="169"/>
      <c r="L187" s="164"/>
    </row>
    <row r="188" spans="1:12" ht="16.5" customHeight="1" thickBot="1">
      <c r="A188" s="329" t="s">
        <v>51</v>
      </c>
      <c r="B188" s="176" t="s">
        <v>179</v>
      </c>
      <c r="C188" s="175" t="s">
        <v>184</v>
      </c>
      <c r="D188" s="176" t="s">
        <v>187</v>
      </c>
      <c r="E188" s="177" t="s">
        <v>192</v>
      </c>
      <c r="F188" s="177" t="s">
        <v>191</v>
      </c>
      <c r="G188" s="177" t="s">
        <v>193</v>
      </c>
      <c r="H188" s="177" t="s">
        <v>189</v>
      </c>
      <c r="I188" s="351" t="s">
        <v>190</v>
      </c>
      <c r="J188" s="352"/>
      <c r="K188" s="169"/>
      <c r="L188" s="164"/>
    </row>
    <row r="189" spans="1:12" ht="16.5" customHeight="1">
      <c r="A189" s="312" t="s">
        <v>45</v>
      </c>
      <c r="B189" s="326" t="s">
        <v>5</v>
      </c>
      <c r="C189" s="206">
        <v>5</v>
      </c>
      <c r="D189" s="207">
        <v>20</v>
      </c>
      <c r="E189" s="241">
        <v>0.0147</v>
      </c>
      <c r="F189" s="242">
        <v>3.37</v>
      </c>
      <c r="G189" s="210">
        <f aca="true" t="shared" si="10" ref="G189:G213">(E189)*(D189^F189)</f>
        <v>356.2775196285436</v>
      </c>
      <c r="H189" s="210">
        <f aca="true" t="shared" si="11" ref="H189:H213">G189*C189</f>
        <v>1781.387598142718</v>
      </c>
      <c r="I189" s="211" t="s">
        <v>5</v>
      </c>
      <c r="J189" s="188">
        <v>1781.387598142718</v>
      </c>
      <c r="K189" s="169"/>
      <c r="L189" s="164"/>
    </row>
    <row r="190" spans="1:12" ht="16.5" customHeight="1">
      <c r="A190" s="311"/>
      <c r="B190" s="189" t="s">
        <v>62</v>
      </c>
      <c r="C190" s="190">
        <v>1</v>
      </c>
      <c r="D190" s="191">
        <v>20</v>
      </c>
      <c r="E190" s="243">
        <v>0.0147</v>
      </c>
      <c r="F190" s="244">
        <v>3.37</v>
      </c>
      <c r="G190" s="194">
        <f t="shared" si="10"/>
        <v>356.2775196285436</v>
      </c>
      <c r="H190" s="194">
        <f t="shared" si="11"/>
        <v>356.2775196285436</v>
      </c>
      <c r="I190" s="200" t="s">
        <v>62</v>
      </c>
      <c r="J190" s="201">
        <v>356.2775196285436</v>
      </c>
      <c r="K190" s="169"/>
      <c r="L190" s="164"/>
    </row>
    <row r="191" spans="1:12" ht="16.5" customHeight="1">
      <c r="A191" s="311"/>
      <c r="B191" s="189" t="s">
        <v>164</v>
      </c>
      <c r="C191" s="190">
        <v>2</v>
      </c>
      <c r="D191" s="191">
        <v>10</v>
      </c>
      <c r="E191" s="243">
        <v>0.0147</v>
      </c>
      <c r="F191" s="244">
        <v>3.37</v>
      </c>
      <c r="G191" s="194">
        <f t="shared" si="10"/>
        <v>34.46016358520288</v>
      </c>
      <c r="H191" s="194">
        <f t="shared" si="11"/>
        <v>68.92032717040576</v>
      </c>
      <c r="I191" s="200" t="s">
        <v>164</v>
      </c>
      <c r="J191" s="201">
        <v>68.92032717040576</v>
      </c>
      <c r="K191" s="169"/>
      <c r="L191" s="164"/>
    </row>
    <row r="192" spans="1:12" ht="16.5" customHeight="1">
      <c r="A192" s="311"/>
      <c r="B192" s="189" t="s">
        <v>104</v>
      </c>
      <c r="C192" s="190">
        <v>2</v>
      </c>
      <c r="D192" s="191">
        <v>15</v>
      </c>
      <c r="E192" s="243">
        <v>0.0147</v>
      </c>
      <c r="F192" s="244">
        <v>3.37</v>
      </c>
      <c r="G192" s="194">
        <f t="shared" si="10"/>
        <v>135.1278534049766</v>
      </c>
      <c r="H192" s="194">
        <f t="shared" si="11"/>
        <v>270.2557068099532</v>
      </c>
      <c r="I192" s="200" t="s">
        <v>104</v>
      </c>
      <c r="J192" s="201">
        <v>270.2557068099532</v>
      </c>
      <c r="K192" s="169"/>
      <c r="L192" s="164"/>
    </row>
    <row r="193" spans="1:12" ht="16.5" customHeight="1">
      <c r="A193" s="311"/>
      <c r="B193" s="189" t="s">
        <v>116</v>
      </c>
      <c r="C193" s="190">
        <v>1</v>
      </c>
      <c r="D193" s="191">
        <v>15</v>
      </c>
      <c r="E193" s="243">
        <v>0.0147</v>
      </c>
      <c r="F193" s="244">
        <v>3.37</v>
      </c>
      <c r="G193" s="194">
        <f t="shared" si="10"/>
        <v>135.1278534049766</v>
      </c>
      <c r="H193" s="194">
        <f t="shared" si="11"/>
        <v>135.1278534049766</v>
      </c>
      <c r="I193" s="200" t="s">
        <v>116</v>
      </c>
      <c r="J193" s="201">
        <v>135.1278534049766</v>
      </c>
      <c r="K193" s="169"/>
      <c r="L193" s="164"/>
    </row>
    <row r="194" spans="1:12" ht="16.5" customHeight="1">
      <c r="A194" s="311"/>
      <c r="B194" s="189" t="s">
        <v>117</v>
      </c>
      <c r="C194" s="190">
        <v>1</v>
      </c>
      <c r="D194" s="191">
        <v>25</v>
      </c>
      <c r="E194" s="243">
        <v>0.0147</v>
      </c>
      <c r="F194" s="244">
        <v>3.37</v>
      </c>
      <c r="G194" s="194">
        <f t="shared" si="10"/>
        <v>755.7447936175067</v>
      </c>
      <c r="H194" s="194">
        <f t="shared" si="11"/>
        <v>755.7447936175067</v>
      </c>
      <c r="I194" s="200" t="s">
        <v>117</v>
      </c>
      <c r="J194" s="201">
        <v>755.7447936175067</v>
      </c>
      <c r="K194" s="169"/>
      <c r="L194" s="164"/>
    </row>
    <row r="195" spans="1:12" ht="16.5" customHeight="1">
      <c r="A195" s="311"/>
      <c r="B195" s="189" t="s">
        <v>143</v>
      </c>
      <c r="C195" s="190">
        <v>1</v>
      </c>
      <c r="D195" s="191">
        <v>18</v>
      </c>
      <c r="E195" s="243">
        <v>0.0147</v>
      </c>
      <c r="F195" s="244">
        <v>3.37</v>
      </c>
      <c r="G195" s="194">
        <f t="shared" si="10"/>
        <v>249.79611344727874</v>
      </c>
      <c r="H195" s="194">
        <f t="shared" si="11"/>
        <v>249.79611344727874</v>
      </c>
      <c r="I195" s="200" t="s">
        <v>143</v>
      </c>
      <c r="J195" s="201">
        <v>249.79611344727874</v>
      </c>
      <c r="K195" s="169"/>
      <c r="L195" s="164"/>
    </row>
    <row r="196" spans="1:12" ht="16.5" customHeight="1">
      <c r="A196" s="311"/>
      <c r="B196" s="189" t="s">
        <v>144</v>
      </c>
      <c r="C196" s="190">
        <v>4</v>
      </c>
      <c r="D196" s="191">
        <v>15</v>
      </c>
      <c r="E196" s="243">
        <v>0.0147</v>
      </c>
      <c r="F196" s="244">
        <v>3.37</v>
      </c>
      <c r="G196" s="194">
        <f t="shared" si="10"/>
        <v>135.1278534049766</v>
      </c>
      <c r="H196" s="194">
        <f t="shared" si="11"/>
        <v>540.5114136199064</v>
      </c>
      <c r="I196" s="187" t="s">
        <v>144</v>
      </c>
      <c r="J196" s="195">
        <f>SUM(H196:H199)</f>
        <v>4482.65198643388</v>
      </c>
      <c r="K196" s="169"/>
      <c r="L196" s="164"/>
    </row>
    <row r="197" spans="1:12" ht="16.5" customHeight="1">
      <c r="A197" s="311"/>
      <c r="B197" s="189" t="s">
        <v>144</v>
      </c>
      <c r="C197" s="190">
        <v>1</v>
      </c>
      <c r="D197" s="191">
        <v>18</v>
      </c>
      <c r="E197" s="243">
        <v>0.0147</v>
      </c>
      <c r="F197" s="244">
        <v>3.37</v>
      </c>
      <c r="G197" s="194">
        <f t="shared" si="10"/>
        <v>249.79611344727874</v>
      </c>
      <c r="H197" s="194">
        <f t="shared" si="11"/>
        <v>249.79611344727874</v>
      </c>
      <c r="I197" s="187"/>
      <c r="J197" s="195"/>
      <c r="K197" s="169"/>
      <c r="L197" s="164"/>
    </row>
    <row r="198" spans="1:12" ht="16.5" customHeight="1">
      <c r="A198" s="311"/>
      <c r="B198" s="189" t="s">
        <v>144</v>
      </c>
      <c r="C198" s="190">
        <v>4</v>
      </c>
      <c r="D198" s="191">
        <v>20</v>
      </c>
      <c r="E198" s="243">
        <v>0.0147</v>
      </c>
      <c r="F198" s="244">
        <v>3.37</v>
      </c>
      <c r="G198" s="194">
        <f t="shared" si="10"/>
        <v>356.2775196285436</v>
      </c>
      <c r="H198" s="194">
        <f t="shared" si="11"/>
        <v>1425.1100785141743</v>
      </c>
      <c r="I198" s="187"/>
      <c r="J198" s="195"/>
      <c r="K198" s="169"/>
      <c r="L198" s="164"/>
    </row>
    <row r="199" spans="1:12" ht="16.5" customHeight="1" thickBot="1">
      <c r="A199" s="313"/>
      <c r="B199" s="327" t="s">
        <v>144</v>
      </c>
      <c r="C199" s="214">
        <v>3</v>
      </c>
      <c r="D199" s="215">
        <v>25</v>
      </c>
      <c r="E199" s="245">
        <v>0.0147</v>
      </c>
      <c r="F199" s="246">
        <v>3.37</v>
      </c>
      <c r="G199" s="218">
        <f t="shared" si="10"/>
        <v>755.7447936175067</v>
      </c>
      <c r="H199" s="218">
        <f t="shared" si="11"/>
        <v>2267.23438085252</v>
      </c>
      <c r="I199" s="219"/>
      <c r="J199" s="220"/>
      <c r="K199" s="169"/>
      <c r="L199" s="164"/>
    </row>
    <row r="200" spans="1:12" ht="16.5" customHeight="1">
      <c r="A200" s="311" t="s">
        <v>37</v>
      </c>
      <c r="B200" s="328" t="s">
        <v>15</v>
      </c>
      <c r="C200" s="203">
        <v>1</v>
      </c>
      <c r="D200" s="204">
        <v>4</v>
      </c>
      <c r="E200" s="247">
        <v>0.0286</v>
      </c>
      <c r="F200" s="248">
        <v>2.94</v>
      </c>
      <c r="G200" s="186">
        <f t="shared" si="10"/>
        <v>1.6843114757037714</v>
      </c>
      <c r="H200" s="186">
        <f t="shared" si="11"/>
        <v>1.6843114757037714</v>
      </c>
      <c r="I200" s="187" t="s">
        <v>15</v>
      </c>
      <c r="J200" s="195">
        <f>H200</f>
        <v>1.6843114757037714</v>
      </c>
      <c r="K200" s="169"/>
      <c r="L200" s="164" t="s">
        <v>15</v>
      </c>
    </row>
    <row r="201" spans="1:12" ht="16.5" customHeight="1">
      <c r="A201" s="311"/>
      <c r="B201" s="189" t="s">
        <v>5</v>
      </c>
      <c r="C201" s="190">
        <v>12</v>
      </c>
      <c r="D201" s="191">
        <v>10</v>
      </c>
      <c r="E201" s="243">
        <v>0.0286</v>
      </c>
      <c r="F201" s="244">
        <v>2.94</v>
      </c>
      <c r="G201" s="194">
        <f t="shared" si="10"/>
        <v>24.909558672743913</v>
      </c>
      <c r="H201" s="194">
        <f t="shared" si="11"/>
        <v>298.91470407292695</v>
      </c>
      <c r="I201" s="196" t="s">
        <v>5</v>
      </c>
      <c r="J201" s="197">
        <f>SUM(H201:H202)</f>
        <v>554.3671979595706</v>
      </c>
      <c r="K201" s="169"/>
      <c r="L201" s="164" t="s">
        <v>5</v>
      </c>
    </row>
    <row r="202" spans="1:12" ht="16.5" customHeight="1">
      <c r="A202" s="311"/>
      <c r="B202" s="189" t="s">
        <v>5</v>
      </c>
      <c r="C202" s="190">
        <v>6</v>
      </c>
      <c r="D202" s="191">
        <v>12</v>
      </c>
      <c r="E202" s="243">
        <v>0.0286</v>
      </c>
      <c r="F202" s="244">
        <v>2.94</v>
      </c>
      <c r="G202" s="194">
        <f t="shared" si="10"/>
        <v>42.575415647773944</v>
      </c>
      <c r="H202" s="194">
        <f t="shared" si="11"/>
        <v>255.45249388664365</v>
      </c>
      <c r="I202" s="198"/>
      <c r="J202" s="199"/>
      <c r="K202" s="169"/>
      <c r="L202" s="164"/>
    </row>
    <row r="203" spans="1:12" ht="16.5" customHeight="1">
      <c r="A203" s="311"/>
      <c r="B203" s="189" t="s">
        <v>62</v>
      </c>
      <c r="C203" s="190">
        <v>2</v>
      </c>
      <c r="D203" s="191">
        <v>10</v>
      </c>
      <c r="E203" s="243">
        <v>0.0286</v>
      </c>
      <c r="F203" s="244">
        <v>2.94</v>
      </c>
      <c r="G203" s="194">
        <f t="shared" si="10"/>
        <v>24.909558672743913</v>
      </c>
      <c r="H203" s="194">
        <f t="shared" si="11"/>
        <v>49.819117345487825</v>
      </c>
      <c r="I203" s="187" t="s">
        <v>62</v>
      </c>
      <c r="J203" s="195">
        <f>H203</f>
        <v>49.819117345487825</v>
      </c>
      <c r="K203" s="169"/>
      <c r="L203" s="164" t="s">
        <v>62</v>
      </c>
    </row>
    <row r="204" spans="1:12" ht="16.5" customHeight="1">
      <c r="A204" s="311"/>
      <c r="B204" s="189" t="s">
        <v>102</v>
      </c>
      <c r="C204" s="190">
        <v>2</v>
      </c>
      <c r="D204" s="191">
        <v>10</v>
      </c>
      <c r="E204" s="243">
        <v>0.0286</v>
      </c>
      <c r="F204" s="244">
        <v>2.94</v>
      </c>
      <c r="G204" s="194">
        <f t="shared" si="10"/>
        <v>24.909558672743913</v>
      </c>
      <c r="H204" s="194">
        <f t="shared" si="11"/>
        <v>49.819117345487825</v>
      </c>
      <c r="I204" s="200" t="s">
        <v>102</v>
      </c>
      <c r="J204" s="201">
        <f>H204</f>
        <v>49.819117345487825</v>
      </c>
      <c r="K204" s="169"/>
      <c r="L204" s="164" t="s">
        <v>102</v>
      </c>
    </row>
    <row r="205" spans="1:12" ht="16.5" customHeight="1">
      <c r="A205" s="311"/>
      <c r="B205" s="189" t="s">
        <v>164</v>
      </c>
      <c r="C205" s="190">
        <v>1</v>
      </c>
      <c r="D205" s="191">
        <v>8</v>
      </c>
      <c r="E205" s="243">
        <v>0.0286</v>
      </c>
      <c r="F205" s="244">
        <v>2.94</v>
      </c>
      <c r="G205" s="194">
        <f t="shared" si="10"/>
        <v>12.925596515283312</v>
      </c>
      <c r="H205" s="194">
        <f t="shared" si="11"/>
        <v>12.925596515283312</v>
      </c>
      <c r="I205" s="187" t="s">
        <v>164</v>
      </c>
      <c r="J205" s="195">
        <f>SUM(H205:H207)</f>
        <v>300.53135077238477</v>
      </c>
      <c r="K205" s="169"/>
      <c r="L205" s="164" t="s">
        <v>164</v>
      </c>
    </row>
    <row r="206" spans="1:12" ht="16.5" customHeight="1">
      <c r="A206" s="311"/>
      <c r="B206" s="189" t="s">
        <v>164</v>
      </c>
      <c r="C206" s="190">
        <v>3</v>
      </c>
      <c r="D206" s="191">
        <v>10</v>
      </c>
      <c r="E206" s="243">
        <v>0.0286</v>
      </c>
      <c r="F206" s="244">
        <v>2.94</v>
      </c>
      <c r="G206" s="194">
        <f t="shared" si="10"/>
        <v>24.909558672743913</v>
      </c>
      <c r="H206" s="194">
        <f t="shared" si="11"/>
        <v>74.72867601823174</v>
      </c>
      <c r="I206" s="187"/>
      <c r="J206" s="195"/>
      <c r="K206" s="169"/>
      <c r="L206" s="164"/>
    </row>
    <row r="207" spans="1:12" ht="16.5" customHeight="1">
      <c r="A207" s="311"/>
      <c r="B207" s="189" t="s">
        <v>164</v>
      </c>
      <c r="C207" s="190">
        <v>5</v>
      </c>
      <c r="D207" s="191">
        <v>12</v>
      </c>
      <c r="E207" s="243">
        <v>0.0286</v>
      </c>
      <c r="F207" s="244">
        <v>2.94</v>
      </c>
      <c r="G207" s="194">
        <f t="shared" si="10"/>
        <v>42.575415647773944</v>
      </c>
      <c r="H207" s="194">
        <f t="shared" si="11"/>
        <v>212.87707823886973</v>
      </c>
      <c r="I207" s="187"/>
      <c r="J207" s="195"/>
      <c r="K207" s="169"/>
      <c r="L207" s="164"/>
    </row>
    <row r="208" spans="1:12" ht="16.5" customHeight="1">
      <c r="A208" s="311"/>
      <c r="B208" s="189" t="s">
        <v>117</v>
      </c>
      <c r="C208" s="190">
        <v>1</v>
      </c>
      <c r="D208" s="191">
        <v>12</v>
      </c>
      <c r="E208" s="243">
        <v>0.0286</v>
      </c>
      <c r="F208" s="244">
        <v>2.94</v>
      </c>
      <c r="G208" s="194">
        <f t="shared" si="10"/>
        <v>42.575415647773944</v>
      </c>
      <c r="H208" s="194">
        <f t="shared" si="11"/>
        <v>42.575415647773944</v>
      </c>
      <c r="I208" s="196" t="s">
        <v>117</v>
      </c>
      <c r="J208" s="197">
        <f>SUM(H208:H209)</f>
        <v>124.62461259127284</v>
      </c>
      <c r="K208" s="169"/>
      <c r="L208" s="164" t="s">
        <v>117</v>
      </c>
    </row>
    <row r="209" spans="1:12" ht="16.5" customHeight="1">
      <c r="A209" s="311"/>
      <c r="B209" s="189" t="s">
        <v>117</v>
      </c>
      <c r="C209" s="190">
        <v>1</v>
      </c>
      <c r="D209" s="191">
        <v>15</v>
      </c>
      <c r="E209" s="243">
        <v>0.0286</v>
      </c>
      <c r="F209" s="244">
        <v>2.94</v>
      </c>
      <c r="G209" s="194">
        <f t="shared" si="10"/>
        <v>82.0491969434989</v>
      </c>
      <c r="H209" s="194">
        <f t="shared" si="11"/>
        <v>82.0491969434989</v>
      </c>
      <c r="I209" s="198"/>
      <c r="J209" s="199"/>
      <c r="K209" s="169"/>
      <c r="L209" s="164"/>
    </row>
    <row r="210" spans="1:12" ht="16.5" customHeight="1">
      <c r="A210" s="311"/>
      <c r="B210" s="189" t="s">
        <v>118</v>
      </c>
      <c r="C210" s="190">
        <v>1</v>
      </c>
      <c r="D210" s="191">
        <v>5</v>
      </c>
      <c r="E210" s="243">
        <v>0.0286</v>
      </c>
      <c r="F210" s="244">
        <v>2.94</v>
      </c>
      <c r="G210" s="194">
        <f t="shared" si="10"/>
        <v>3.2459202542498162</v>
      </c>
      <c r="H210" s="194">
        <f t="shared" si="11"/>
        <v>3.2459202542498162</v>
      </c>
      <c r="I210" s="187" t="s">
        <v>118</v>
      </c>
      <c r="J210" s="195">
        <f>H210</f>
        <v>3.2459202542498162</v>
      </c>
      <c r="K210" s="169"/>
      <c r="L210" s="164" t="s">
        <v>118</v>
      </c>
    </row>
    <row r="211" spans="1:12" ht="16.5" customHeight="1">
      <c r="A211" s="311"/>
      <c r="B211" s="189" t="s">
        <v>144</v>
      </c>
      <c r="C211" s="190">
        <v>2</v>
      </c>
      <c r="D211" s="191">
        <v>8</v>
      </c>
      <c r="E211" s="243">
        <v>0.0286</v>
      </c>
      <c r="F211" s="244">
        <v>2.94</v>
      </c>
      <c r="G211" s="194">
        <f t="shared" si="10"/>
        <v>12.925596515283312</v>
      </c>
      <c r="H211" s="194">
        <f t="shared" si="11"/>
        <v>25.851193030566623</v>
      </c>
      <c r="I211" s="196" t="s">
        <v>144</v>
      </c>
      <c r="J211" s="197">
        <f>SUM(H211:H213)</f>
        <v>1802.1369969851821</v>
      </c>
      <c r="K211" s="169"/>
      <c r="L211" s="164" t="s">
        <v>144</v>
      </c>
    </row>
    <row r="212" spans="1:12" ht="16.5" customHeight="1">
      <c r="A212" s="311"/>
      <c r="B212" s="189" t="s">
        <v>144</v>
      </c>
      <c r="C212" s="190">
        <v>10</v>
      </c>
      <c r="D212" s="191">
        <v>15</v>
      </c>
      <c r="E212" s="243">
        <v>0.0286</v>
      </c>
      <c r="F212" s="244">
        <v>2.94</v>
      </c>
      <c r="G212" s="194">
        <f t="shared" si="10"/>
        <v>82.0491969434989</v>
      </c>
      <c r="H212" s="194">
        <f t="shared" si="11"/>
        <v>820.491969434989</v>
      </c>
      <c r="I212" s="187"/>
      <c r="J212" s="195"/>
      <c r="K212" s="169"/>
      <c r="L212" s="164"/>
    </row>
    <row r="213" spans="1:12" ht="16.5" customHeight="1" thickBot="1">
      <c r="A213" s="313"/>
      <c r="B213" s="327" t="s">
        <v>144</v>
      </c>
      <c r="C213" s="214">
        <v>5</v>
      </c>
      <c r="D213" s="215">
        <v>20</v>
      </c>
      <c r="E213" s="245">
        <v>0.0286</v>
      </c>
      <c r="F213" s="246">
        <v>2.94</v>
      </c>
      <c r="G213" s="218">
        <f t="shared" si="10"/>
        <v>191.15876690392528</v>
      </c>
      <c r="H213" s="218">
        <f t="shared" si="11"/>
        <v>955.7938345196264</v>
      </c>
      <c r="I213" s="219"/>
      <c r="J213" s="220"/>
      <c r="K213" s="169"/>
      <c r="L213" s="164"/>
    </row>
    <row r="214" spans="1:11" ht="16.5" customHeight="1" thickBot="1">
      <c r="A214" s="314" t="s">
        <v>188</v>
      </c>
      <c r="B214" s="330"/>
      <c r="C214" s="288"/>
      <c r="D214" s="288"/>
      <c r="E214" s="288"/>
      <c r="F214" s="288"/>
      <c r="G214" s="289"/>
      <c r="H214" s="290"/>
      <c r="I214" s="290"/>
      <c r="J214" s="172">
        <v>97562</v>
      </c>
      <c r="K214" s="169"/>
    </row>
    <row r="215" spans="1:11" ht="16.5" customHeight="1">
      <c r="A215" s="315"/>
      <c r="B215" s="234"/>
      <c r="C215" s="291"/>
      <c r="D215" s="291"/>
      <c r="E215" s="291"/>
      <c r="F215" s="291"/>
      <c r="G215" s="171"/>
      <c r="H215" s="171"/>
      <c r="I215" s="238"/>
      <c r="J215" s="171"/>
      <c r="K215" s="169"/>
    </row>
    <row r="216" spans="1:11" ht="16.5" customHeight="1">
      <c r="A216" s="315"/>
      <c r="B216" s="234"/>
      <c r="C216" s="291"/>
      <c r="D216" s="291"/>
      <c r="E216" s="291"/>
      <c r="F216" s="291"/>
      <c r="G216" s="171"/>
      <c r="H216" s="171"/>
      <c r="I216" s="238"/>
      <c r="J216" s="171"/>
      <c r="K216" s="169"/>
    </row>
    <row r="217" spans="1:11" ht="16.5" customHeight="1">
      <c r="A217" s="316"/>
      <c r="B217" s="236"/>
      <c r="C217" s="237"/>
      <c r="D217" s="237"/>
      <c r="E217" s="237"/>
      <c r="F217" s="237"/>
      <c r="G217" s="292"/>
      <c r="H217" s="292"/>
      <c r="I217" s="279"/>
      <c r="J217" s="292"/>
      <c r="K217" s="169"/>
    </row>
    <row r="218" spans="1:11" ht="16.5" customHeight="1">
      <c r="A218" s="236"/>
      <c r="B218" s="236"/>
      <c r="C218" s="237"/>
      <c r="D218" s="237"/>
      <c r="E218" s="237"/>
      <c r="F218" s="237"/>
      <c r="G218" s="292"/>
      <c r="H218" s="292"/>
      <c r="I218" s="279"/>
      <c r="J218" s="292"/>
      <c r="K218" s="169"/>
    </row>
    <row r="219" spans="1:11" ht="16.5" customHeight="1">
      <c r="A219" s="236"/>
      <c r="B219" s="236"/>
      <c r="C219" s="237"/>
      <c r="D219" s="237"/>
      <c r="E219" s="237"/>
      <c r="F219" s="237"/>
      <c r="G219" s="292"/>
      <c r="H219" s="292"/>
      <c r="I219" s="279"/>
      <c r="J219" s="292"/>
      <c r="K219" s="169"/>
    </row>
    <row r="220" spans="1:11" ht="16.5" customHeight="1">
      <c r="A220" s="236"/>
      <c r="B220" s="236"/>
      <c r="C220" s="237"/>
      <c r="D220" s="237"/>
      <c r="E220" s="237"/>
      <c r="F220" s="237"/>
      <c r="G220" s="292"/>
      <c r="H220" s="292"/>
      <c r="I220" s="279"/>
      <c r="J220" s="292"/>
      <c r="K220" s="169"/>
    </row>
    <row r="221" spans="1:11" ht="16.5" customHeight="1">
      <c r="A221" s="236"/>
      <c r="B221" s="236"/>
      <c r="C221" s="237"/>
      <c r="D221" s="237"/>
      <c r="E221" s="237"/>
      <c r="F221" s="237"/>
      <c r="G221" s="292"/>
      <c r="H221" s="292"/>
      <c r="I221" s="279"/>
      <c r="J221" s="292"/>
      <c r="K221" s="169"/>
    </row>
    <row r="222" spans="1:11" ht="16.5" customHeight="1">
      <c r="A222" s="236"/>
      <c r="B222" s="236"/>
      <c r="C222" s="237"/>
      <c r="D222" s="237"/>
      <c r="E222" s="237"/>
      <c r="F222" s="237"/>
      <c r="G222" s="292"/>
      <c r="H222" s="292"/>
      <c r="I222" s="279"/>
      <c r="J222" s="292"/>
      <c r="K222" s="169"/>
    </row>
    <row r="223" spans="1:11" ht="16.5" customHeight="1">
      <c r="A223" s="236"/>
      <c r="B223" s="236"/>
      <c r="C223" s="237"/>
      <c r="D223" s="237"/>
      <c r="E223" s="237"/>
      <c r="F223" s="237"/>
      <c r="G223" s="292"/>
      <c r="H223" s="292"/>
      <c r="I223" s="279"/>
      <c r="J223" s="292"/>
      <c r="K223" s="169"/>
    </row>
    <row r="224" spans="1:11" ht="16.5" customHeight="1">
      <c r="A224" s="236"/>
      <c r="B224" s="236"/>
      <c r="C224" s="237"/>
      <c r="D224" s="237"/>
      <c r="E224" s="237"/>
      <c r="F224" s="237"/>
      <c r="G224" s="292"/>
      <c r="H224" s="292"/>
      <c r="I224" s="279"/>
      <c r="J224" s="292"/>
      <c r="K224" s="169"/>
    </row>
    <row r="225" spans="1:11" ht="16.5" customHeight="1">
      <c r="A225" s="236"/>
      <c r="B225" s="236"/>
      <c r="C225" s="237"/>
      <c r="D225" s="237"/>
      <c r="E225" s="237"/>
      <c r="F225" s="237"/>
      <c r="G225" s="292"/>
      <c r="H225" s="292"/>
      <c r="I225" s="279"/>
      <c r="J225" s="292"/>
      <c r="K225" s="169"/>
    </row>
    <row r="226" spans="1:11" ht="16.5" customHeight="1">
      <c r="A226" s="236"/>
      <c r="B226" s="236"/>
      <c r="C226" s="237"/>
      <c r="D226" s="237"/>
      <c r="E226" s="237"/>
      <c r="F226" s="237"/>
      <c r="G226" s="292"/>
      <c r="H226" s="292"/>
      <c r="I226" s="279"/>
      <c r="J226" s="292"/>
      <c r="K226" s="169"/>
    </row>
    <row r="227" spans="1:11" ht="16.5" customHeight="1">
      <c r="A227" s="236"/>
      <c r="B227" s="236"/>
      <c r="C227" s="237"/>
      <c r="D227" s="237"/>
      <c r="E227" s="237"/>
      <c r="F227" s="237"/>
      <c r="G227" s="292"/>
      <c r="H227" s="292"/>
      <c r="I227" s="279"/>
      <c r="J227" s="292"/>
      <c r="K227" s="169"/>
    </row>
    <row r="228" spans="1:11" ht="16.5" customHeight="1">
      <c r="A228" s="236"/>
      <c r="B228" s="236"/>
      <c r="C228" s="237"/>
      <c r="D228" s="237"/>
      <c r="E228" s="237"/>
      <c r="F228" s="237"/>
      <c r="G228" s="292"/>
      <c r="H228" s="292"/>
      <c r="I228" s="279"/>
      <c r="J228" s="292"/>
      <c r="K228" s="169"/>
    </row>
    <row r="229" spans="1:11" ht="16.5" customHeight="1">
      <c r="A229" s="236"/>
      <c r="B229" s="236"/>
      <c r="C229" s="237"/>
      <c r="D229" s="237"/>
      <c r="E229" s="237"/>
      <c r="F229" s="237"/>
      <c r="G229" s="292"/>
      <c r="H229" s="292"/>
      <c r="I229" s="279"/>
      <c r="J229" s="292"/>
      <c r="K229" s="169"/>
    </row>
    <row r="230" spans="1:11" ht="16.5" customHeight="1">
      <c r="A230" s="236"/>
      <c r="B230" s="236"/>
      <c r="C230" s="237"/>
      <c r="D230" s="237"/>
      <c r="E230" s="237"/>
      <c r="F230" s="237"/>
      <c r="G230" s="292"/>
      <c r="H230" s="292"/>
      <c r="I230" s="279"/>
      <c r="J230" s="292"/>
      <c r="K230" s="169"/>
    </row>
    <row r="231" spans="1:11" ht="16.5" customHeight="1">
      <c r="A231" s="236"/>
      <c r="B231" s="236"/>
      <c r="C231" s="237"/>
      <c r="D231" s="237"/>
      <c r="E231" s="237"/>
      <c r="F231" s="237"/>
      <c r="G231" s="292"/>
      <c r="H231" s="292"/>
      <c r="I231" s="279"/>
      <c r="J231" s="292"/>
      <c r="K231" s="169"/>
    </row>
    <row r="232" spans="1:10" ht="16.5" customHeight="1">
      <c r="A232" s="236"/>
      <c r="B232" s="236"/>
      <c r="C232" s="237"/>
      <c r="D232" s="237"/>
      <c r="E232" s="237"/>
      <c r="F232" s="237"/>
      <c r="G232" s="237"/>
      <c r="H232" s="237"/>
      <c r="I232" s="279"/>
      <c r="J232" s="237"/>
    </row>
    <row r="233" spans="1:10" ht="16.5" customHeight="1">
      <c r="A233" s="236"/>
      <c r="B233" s="236"/>
      <c r="C233" s="237"/>
      <c r="D233" s="237"/>
      <c r="E233" s="237"/>
      <c r="F233" s="237"/>
      <c r="G233" s="237"/>
      <c r="H233" s="237"/>
      <c r="I233" s="279"/>
      <c r="J233" s="237"/>
    </row>
    <row r="234" spans="1:10" ht="16.5" customHeight="1">
      <c r="A234" s="236"/>
      <c r="B234" s="236"/>
      <c r="C234" s="237"/>
      <c r="D234" s="237"/>
      <c r="E234" s="237"/>
      <c r="F234" s="237"/>
      <c r="G234" s="237"/>
      <c r="H234" s="237"/>
      <c r="I234" s="279"/>
      <c r="J234" s="237"/>
    </row>
    <row r="235" spans="1:10" ht="16.5" customHeight="1">
      <c r="A235" s="236"/>
      <c r="B235" s="236"/>
      <c r="C235" s="237"/>
      <c r="D235" s="237"/>
      <c r="E235" s="237"/>
      <c r="F235" s="237"/>
      <c r="G235" s="237"/>
      <c r="H235" s="237"/>
      <c r="I235" s="279"/>
      <c r="J235" s="237"/>
    </row>
    <row r="236" spans="1:10" ht="16.5" customHeight="1">
      <c r="A236" s="236"/>
      <c r="B236" s="236"/>
      <c r="C236" s="237"/>
      <c r="D236" s="237"/>
      <c r="E236" s="237"/>
      <c r="F236" s="237"/>
      <c r="G236" s="237"/>
      <c r="H236" s="237"/>
      <c r="I236" s="279"/>
      <c r="J236" s="237"/>
    </row>
    <row r="237" spans="1:10" ht="16.5" customHeight="1">
      <c r="A237" s="236"/>
      <c r="B237" s="236"/>
      <c r="C237" s="237"/>
      <c r="D237" s="237"/>
      <c r="E237" s="237"/>
      <c r="F237" s="237"/>
      <c r="G237" s="237"/>
      <c r="H237" s="237"/>
      <c r="I237" s="279"/>
      <c r="J237" s="237"/>
    </row>
    <row r="238" spans="1:10" ht="16.5" customHeight="1">
      <c r="A238" s="236"/>
      <c r="B238" s="236"/>
      <c r="C238" s="237"/>
      <c r="D238" s="237"/>
      <c r="E238" s="237"/>
      <c r="F238" s="237"/>
      <c r="G238" s="237"/>
      <c r="H238" s="237"/>
      <c r="I238" s="279"/>
      <c r="J238" s="237"/>
    </row>
    <row r="239" spans="1:10" ht="16.5" customHeight="1">
      <c r="A239" s="236"/>
      <c r="B239" s="236"/>
      <c r="C239" s="237"/>
      <c r="D239" s="237"/>
      <c r="E239" s="237"/>
      <c r="F239" s="237"/>
      <c r="G239" s="237"/>
      <c r="H239" s="237"/>
      <c r="I239" s="279"/>
      <c r="J239" s="237"/>
    </row>
    <row r="240" spans="1:10" ht="16.5" customHeight="1">
      <c r="A240" s="236"/>
      <c r="B240" s="236"/>
      <c r="C240" s="237"/>
      <c r="D240" s="237"/>
      <c r="E240" s="237"/>
      <c r="F240" s="237"/>
      <c r="G240" s="237"/>
      <c r="H240" s="237"/>
      <c r="I240" s="279"/>
      <c r="J240" s="237"/>
    </row>
    <row r="241" spans="1:10" ht="16.5" customHeight="1">
      <c r="A241" s="236"/>
      <c r="B241" s="236"/>
      <c r="C241" s="237"/>
      <c r="D241" s="237"/>
      <c r="E241" s="237"/>
      <c r="F241" s="237"/>
      <c r="G241" s="237"/>
      <c r="H241" s="237"/>
      <c r="I241" s="279"/>
      <c r="J241" s="237"/>
    </row>
    <row r="242" spans="1:10" ht="16.5" customHeight="1">
      <c r="A242" s="236"/>
      <c r="B242" s="236"/>
      <c r="C242" s="237"/>
      <c r="D242" s="237"/>
      <c r="E242" s="237"/>
      <c r="F242" s="237"/>
      <c r="G242" s="237"/>
      <c r="H242" s="237"/>
      <c r="I242" s="279"/>
      <c r="J242" s="237"/>
    </row>
    <row r="243" spans="1:10" ht="16.5" customHeight="1">
      <c r="A243" s="236"/>
      <c r="B243" s="236"/>
      <c r="C243" s="237"/>
      <c r="D243" s="237"/>
      <c r="E243" s="237"/>
      <c r="F243" s="237"/>
      <c r="G243" s="237"/>
      <c r="H243" s="237"/>
      <c r="I243" s="279"/>
      <c r="J243" s="237"/>
    </row>
    <row r="244" spans="1:10" ht="16.5" customHeight="1">
      <c r="A244" s="236"/>
      <c r="B244" s="236"/>
      <c r="C244" s="237"/>
      <c r="D244" s="237"/>
      <c r="E244" s="237"/>
      <c r="F244" s="237"/>
      <c r="G244" s="237"/>
      <c r="H244" s="237"/>
      <c r="I244" s="279"/>
      <c r="J244" s="237"/>
    </row>
    <row r="245" spans="1:10" ht="16.5" customHeight="1">
      <c r="A245" s="236"/>
      <c r="B245" s="236"/>
      <c r="C245" s="237"/>
      <c r="D245" s="237"/>
      <c r="E245" s="237"/>
      <c r="F245" s="237"/>
      <c r="G245" s="237"/>
      <c r="H245" s="237"/>
      <c r="I245" s="279"/>
      <c r="J245" s="237"/>
    </row>
    <row r="246" spans="1:10" ht="16.5" customHeight="1">
      <c r="A246" s="236"/>
      <c r="B246" s="236"/>
      <c r="C246" s="237"/>
      <c r="D246" s="237"/>
      <c r="E246" s="237"/>
      <c r="F246" s="237"/>
      <c r="G246" s="237"/>
      <c r="H246" s="237"/>
      <c r="I246" s="279"/>
      <c r="J246" s="237"/>
    </row>
    <row r="247" spans="1:10" ht="16.5" customHeight="1">
      <c r="A247" s="236"/>
      <c r="B247" s="236"/>
      <c r="C247" s="237"/>
      <c r="D247" s="237"/>
      <c r="E247" s="237"/>
      <c r="F247" s="237"/>
      <c r="G247" s="237"/>
      <c r="H247" s="237"/>
      <c r="I247" s="279"/>
      <c r="J247" s="237"/>
    </row>
    <row r="248" spans="1:10" ht="16.5" customHeight="1">
      <c r="A248" s="236"/>
      <c r="B248" s="236"/>
      <c r="C248" s="237"/>
      <c r="D248" s="237"/>
      <c r="E248" s="237"/>
      <c r="F248" s="237"/>
      <c r="G248" s="237"/>
      <c r="H248" s="237"/>
      <c r="I248" s="279"/>
      <c r="J248" s="237"/>
    </row>
    <row r="249" spans="1:10" ht="16.5" customHeight="1">
      <c r="A249" s="236"/>
      <c r="B249" s="236"/>
      <c r="C249" s="237"/>
      <c r="D249" s="237"/>
      <c r="E249" s="237"/>
      <c r="F249" s="237"/>
      <c r="G249" s="237"/>
      <c r="H249" s="237"/>
      <c r="I249" s="279"/>
      <c r="J249" s="237"/>
    </row>
    <row r="250" spans="1:10" ht="16.5" customHeight="1">
      <c r="A250" s="236"/>
      <c r="B250" s="236"/>
      <c r="C250" s="237"/>
      <c r="D250" s="237"/>
      <c r="E250" s="237"/>
      <c r="F250" s="237"/>
      <c r="G250" s="237"/>
      <c r="H250" s="237"/>
      <c r="I250" s="279"/>
      <c r="J250" s="237"/>
    </row>
    <row r="251" spans="1:10" ht="16.5" customHeight="1">
      <c r="A251" s="236"/>
      <c r="B251" s="236"/>
      <c r="C251" s="237"/>
      <c r="D251" s="237"/>
      <c r="E251" s="237"/>
      <c r="F251" s="237"/>
      <c r="G251" s="237"/>
      <c r="H251" s="237"/>
      <c r="I251" s="279"/>
      <c r="J251" s="237"/>
    </row>
    <row r="252" spans="1:10" ht="16.5" customHeight="1">
      <c r="A252" s="236"/>
      <c r="B252" s="236"/>
      <c r="C252" s="237"/>
      <c r="D252" s="237"/>
      <c r="E252" s="237"/>
      <c r="F252" s="237"/>
      <c r="G252" s="237"/>
      <c r="H252" s="237"/>
      <c r="I252" s="279"/>
      <c r="J252" s="237"/>
    </row>
    <row r="253" spans="1:10" ht="16.5" customHeight="1">
      <c r="A253" s="236"/>
      <c r="B253" s="236"/>
      <c r="C253" s="237"/>
      <c r="D253" s="237"/>
      <c r="E253" s="237"/>
      <c r="F253" s="237"/>
      <c r="G253" s="237"/>
      <c r="H253" s="237"/>
      <c r="I253" s="279"/>
      <c r="J253" s="237"/>
    </row>
    <row r="254" spans="1:10" ht="16.5" customHeight="1">
      <c r="A254" s="236"/>
      <c r="B254" s="236"/>
      <c r="C254" s="237"/>
      <c r="D254" s="237"/>
      <c r="E254" s="237"/>
      <c r="F254" s="237"/>
      <c r="G254" s="237"/>
      <c r="H254" s="237"/>
      <c r="I254" s="279"/>
      <c r="J254" s="237"/>
    </row>
    <row r="255" spans="1:10" ht="16.5" customHeight="1">
      <c r="A255" s="236"/>
      <c r="B255" s="236"/>
      <c r="C255" s="237"/>
      <c r="D255" s="237"/>
      <c r="E255" s="237"/>
      <c r="F255" s="237"/>
      <c r="G255" s="237"/>
      <c r="H255" s="237"/>
      <c r="I255" s="279"/>
      <c r="J255" s="237"/>
    </row>
    <row r="256" spans="1:10" ht="16.5" customHeight="1">
      <c r="A256" s="236"/>
      <c r="B256" s="236"/>
      <c r="C256" s="237"/>
      <c r="D256" s="237"/>
      <c r="E256" s="237"/>
      <c r="F256" s="237"/>
      <c r="G256" s="237"/>
      <c r="H256" s="237"/>
      <c r="I256" s="279"/>
      <c r="J256" s="237"/>
    </row>
    <row r="257" spans="1:10" ht="16.5" customHeight="1">
      <c r="A257" s="236"/>
      <c r="B257" s="236"/>
      <c r="C257" s="237"/>
      <c r="D257" s="237"/>
      <c r="E257" s="237"/>
      <c r="F257" s="237"/>
      <c r="G257" s="237"/>
      <c r="H257" s="237"/>
      <c r="I257" s="237"/>
      <c r="J257" s="237"/>
    </row>
    <row r="258" spans="1:10" ht="16.5" customHeight="1">
      <c r="A258" s="236"/>
      <c r="B258" s="236"/>
      <c r="C258" s="237"/>
      <c r="D258" s="237"/>
      <c r="E258" s="237"/>
      <c r="F258" s="237"/>
      <c r="G258" s="237"/>
      <c r="H258" s="237"/>
      <c r="I258" s="237"/>
      <c r="J258" s="237"/>
    </row>
    <row r="259" spans="1:10" ht="16.5" customHeight="1">
      <c r="A259" s="236"/>
      <c r="B259" s="236"/>
      <c r="C259" s="237"/>
      <c r="D259" s="237"/>
      <c r="E259" s="237"/>
      <c r="F259" s="237"/>
      <c r="G259" s="237"/>
      <c r="H259" s="237"/>
      <c r="I259" s="237"/>
      <c r="J259" s="237"/>
    </row>
    <row r="260" spans="1:10" ht="16.5" customHeight="1">
      <c r="A260" s="236"/>
      <c r="B260" s="236"/>
      <c r="C260" s="237"/>
      <c r="D260" s="237"/>
      <c r="E260" s="237"/>
      <c r="F260" s="237"/>
      <c r="G260" s="237"/>
      <c r="H260" s="237"/>
      <c r="I260" s="237"/>
      <c r="J260" s="237"/>
    </row>
    <row r="261" spans="1:10" ht="16.5" customHeight="1">
      <c r="A261" s="236"/>
      <c r="B261" s="236"/>
      <c r="C261" s="237"/>
      <c r="D261" s="237"/>
      <c r="E261" s="237"/>
      <c r="F261" s="237"/>
      <c r="G261" s="237"/>
      <c r="H261" s="237"/>
      <c r="I261" s="237"/>
      <c r="J261" s="237"/>
    </row>
    <row r="262" spans="1:10" ht="16.5" customHeight="1">
      <c r="A262" s="236"/>
      <c r="B262" s="236"/>
      <c r="C262" s="237"/>
      <c r="D262" s="237"/>
      <c r="E262" s="237"/>
      <c r="F262" s="237"/>
      <c r="G262" s="237"/>
      <c r="H262" s="237"/>
      <c r="I262" s="237"/>
      <c r="J262" s="237"/>
    </row>
    <row r="263" spans="1:10" ht="16.5" customHeight="1">
      <c r="A263" s="236"/>
      <c r="B263" s="236"/>
      <c r="C263" s="237"/>
      <c r="D263" s="237"/>
      <c r="E263" s="237"/>
      <c r="F263" s="237"/>
      <c r="G263" s="237"/>
      <c r="H263" s="237"/>
      <c r="I263" s="237"/>
      <c r="J263" s="237"/>
    </row>
    <row r="264" spans="1:10" ht="16.5" customHeight="1">
      <c r="A264" s="236"/>
      <c r="B264" s="236"/>
      <c r="C264" s="237"/>
      <c r="D264" s="237"/>
      <c r="E264" s="237"/>
      <c r="F264" s="237"/>
      <c r="G264" s="237"/>
      <c r="H264" s="237"/>
      <c r="I264" s="237"/>
      <c r="J264" s="237"/>
    </row>
    <row r="265" spans="1:10" ht="16.5" customHeight="1">
      <c r="A265" s="236"/>
      <c r="B265" s="236"/>
      <c r="C265" s="237"/>
      <c r="D265" s="237"/>
      <c r="E265" s="237"/>
      <c r="F265" s="237"/>
      <c r="G265" s="237"/>
      <c r="H265" s="237"/>
      <c r="I265" s="237"/>
      <c r="J265" s="237"/>
    </row>
    <row r="266" spans="1:10" ht="16.5" customHeight="1">
      <c r="A266" s="236"/>
      <c r="B266" s="236"/>
      <c r="C266" s="237"/>
      <c r="D266" s="237"/>
      <c r="E266" s="237"/>
      <c r="F266" s="237"/>
      <c r="G266" s="237"/>
      <c r="H266" s="237"/>
      <c r="I266" s="237"/>
      <c r="J266" s="237"/>
    </row>
    <row r="267" spans="1:10" ht="16.5" customHeight="1">
      <c r="A267" s="236"/>
      <c r="B267" s="236"/>
      <c r="C267" s="237"/>
      <c r="D267" s="237"/>
      <c r="E267" s="237"/>
      <c r="F267" s="237"/>
      <c r="G267" s="237"/>
      <c r="H267" s="237"/>
      <c r="I267" s="237"/>
      <c r="J267" s="237"/>
    </row>
    <row r="268" spans="1:10" ht="16.5" customHeight="1">
      <c r="A268" s="236"/>
      <c r="B268" s="236"/>
      <c r="C268" s="237"/>
      <c r="D268" s="237"/>
      <c r="E268" s="237"/>
      <c r="F268" s="237"/>
      <c r="G268" s="237"/>
      <c r="H268" s="237"/>
      <c r="I268" s="237"/>
      <c r="J268" s="237"/>
    </row>
    <row r="269" spans="1:10" ht="15.75">
      <c r="A269" s="236"/>
      <c r="B269" s="236"/>
      <c r="C269" s="237"/>
      <c r="D269" s="237"/>
      <c r="E269" s="237"/>
      <c r="F269" s="237"/>
      <c r="G269" s="237"/>
      <c r="H269" s="237"/>
      <c r="I269" s="237"/>
      <c r="J269" s="237"/>
    </row>
    <row r="270" spans="1:10" ht="15.75">
      <c r="A270" s="236"/>
      <c r="B270" s="236"/>
      <c r="C270" s="237"/>
      <c r="D270" s="237"/>
      <c r="E270" s="237"/>
      <c r="F270" s="237"/>
      <c r="G270" s="237"/>
      <c r="H270" s="237"/>
      <c r="I270" s="237"/>
      <c r="J270" s="237"/>
    </row>
    <row r="271" spans="1:10" ht="15.75">
      <c r="A271" s="236"/>
      <c r="B271" s="236"/>
      <c r="C271" s="237"/>
      <c r="D271" s="237"/>
      <c r="E271" s="237"/>
      <c r="F271" s="237"/>
      <c r="G271" s="237"/>
      <c r="H271" s="237"/>
      <c r="I271" s="237"/>
      <c r="J271" s="237"/>
    </row>
    <row r="272" spans="1:10" ht="15.75">
      <c r="A272" s="236"/>
      <c r="B272" s="236"/>
      <c r="C272" s="237"/>
      <c r="D272" s="237"/>
      <c r="E272" s="237"/>
      <c r="F272" s="237"/>
      <c r="G272" s="237"/>
      <c r="H272" s="237"/>
      <c r="I272" s="237"/>
      <c r="J272" s="237"/>
    </row>
    <row r="273" spans="1:10" ht="15.75">
      <c r="A273" s="236"/>
      <c r="B273" s="236"/>
      <c r="C273" s="237"/>
      <c r="D273" s="237"/>
      <c r="E273" s="237"/>
      <c r="F273" s="237"/>
      <c r="G273" s="237"/>
      <c r="H273" s="237"/>
      <c r="I273" s="237"/>
      <c r="J273" s="237"/>
    </row>
    <row r="274" spans="1:10" ht="15.75">
      <c r="A274" s="236"/>
      <c r="B274" s="236"/>
      <c r="C274" s="237"/>
      <c r="D274" s="237"/>
      <c r="E274" s="237"/>
      <c r="F274" s="237"/>
      <c r="G274" s="237"/>
      <c r="H274" s="237"/>
      <c r="I274" s="237"/>
      <c r="J274" s="237"/>
    </row>
    <row r="275" spans="1:10" ht="15.75">
      <c r="A275" s="236"/>
      <c r="B275" s="236"/>
      <c r="C275" s="237"/>
      <c r="D275" s="237"/>
      <c r="E275" s="237"/>
      <c r="F275" s="237"/>
      <c r="G275" s="237"/>
      <c r="H275" s="237"/>
      <c r="I275" s="237"/>
      <c r="J275" s="237"/>
    </row>
    <row r="276" spans="1:10" ht="15.75">
      <c r="A276" s="236"/>
      <c r="B276" s="236"/>
      <c r="C276" s="237"/>
      <c r="D276" s="237"/>
      <c r="E276" s="237"/>
      <c r="F276" s="237"/>
      <c r="G276" s="237"/>
      <c r="H276" s="237"/>
      <c r="I276" s="237"/>
      <c r="J276" s="237"/>
    </row>
    <row r="277" spans="1:10" ht="15.75">
      <c r="A277" s="236"/>
      <c r="B277" s="236"/>
      <c r="C277" s="237"/>
      <c r="D277" s="237"/>
      <c r="E277" s="237"/>
      <c r="F277" s="237"/>
      <c r="G277" s="237"/>
      <c r="H277" s="237"/>
      <c r="I277" s="237"/>
      <c r="J277" s="237"/>
    </row>
    <row r="278" spans="1:10" ht="15.75">
      <c r="A278" s="236"/>
      <c r="B278" s="236"/>
      <c r="C278" s="237"/>
      <c r="D278" s="237"/>
      <c r="E278" s="237"/>
      <c r="F278" s="237"/>
      <c r="G278" s="237"/>
      <c r="H278" s="237"/>
      <c r="I278" s="237"/>
      <c r="J278" s="237"/>
    </row>
    <row r="279" spans="1:2" ht="15.75">
      <c r="A279" s="100"/>
      <c r="B279" s="100"/>
    </row>
    <row r="280" spans="1:2" ht="15.75">
      <c r="A280" s="100"/>
      <c r="B280" s="100"/>
    </row>
    <row r="281" spans="1:2" ht="15.75">
      <c r="A281" s="100"/>
      <c r="B281" s="100"/>
    </row>
    <row r="282" spans="1:2" ht="15.75">
      <c r="A282" s="100"/>
      <c r="B282" s="100"/>
    </row>
    <row r="283" spans="1:2" ht="15.75">
      <c r="A283" s="100"/>
      <c r="B283" s="100"/>
    </row>
    <row r="284" spans="1:2" ht="15.75">
      <c r="A284" s="100"/>
      <c r="B284" s="100"/>
    </row>
    <row r="285" spans="1:2" ht="15.75">
      <c r="A285" s="100"/>
      <c r="B285" s="100"/>
    </row>
    <row r="286" spans="1:2" ht="15.75">
      <c r="A286" s="100"/>
      <c r="B286" s="100"/>
    </row>
    <row r="287" spans="1:2" ht="15.75">
      <c r="A287" s="100"/>
      <c r="B287" s="100"/>
    </row>
    <row r="288" spans="1:2" ht="15.75">
      <c r="A288" s="100"/>
      <c r="B288" s="100"/>
    </row>
    <row r="289" spans="1:2" ht="15.75">
      <c r="A289" s="100"/>
      <c r="B289" s="100"/>
    </row>
    <row r="290" spans="1:2" ht="15.75">
      <c r="A290" s="100"/>
      <c r="B290" s="100"/>
    </row>
    <row r="291" spans="1:2" ht="15.75">
      <c r="A291" s="100"/>
      <c r="B291" s="100"/>
    </row>
    <row r="292" spans="1:2" ht="15.75">
      <c r="A292" s="100"/>
      <c r="B292" s="100"/>
    </row>
    <row r="293" spans="1:2" ht="15.75">
      <c r="A293" s="100"/>
      <c r="B293" s="100"/>
    </row>
    <row r="294" spans="1:2" ht="15.75">
      <c r="A294" s="100"/>
      <c r="B294" s="100"/>
    </row>
    <row r="295" spans="1:2" ht="15.75">
      <c r="A295" s="100"/>
      <c r="B295" s="100"/>
    </row>
    <row r="296" spans="1:2" ht="15.75">
      <c r="A296" s="100"/>
      <c r="B296" s="100"/>
    </row>
    <row r="297" spans="1:2" ht="15.75">
      <c r="A297" s="100"/>
      <c r="B297" s="100"/>
    </row>
    <row r="298" spans="1:2" ht="15.75">
      <c r="A298" s="100"/>
      <c r="B298" s="100"/>
    </row>
    <row r="299" spans="1:2" ht="15.75">
      <c r="A299" s="100"/>
      <c r="B299" s="100"/>
    </row>
    <row r="300" spans="1:2" ht="15.75">
      <c r="A300" s="100"/>
      <c r="B300" s="100"/>
    </row>
    <row r="301" spans="1:2" ht="15.75">
      <c r="A301" s="100"/>
      <c r="B301" s="100"/>
    </row>
    <row r="302" spans="1:2" ht="15.75">
      <c r="A302" s="100"/>
      <c r="B302" s="100"/>
    </row>
    <row r="303" spans="1:2" ht="15.75">
      <c r="A303" s="100"/>
      <c r="B303" s="100"/>
    </row>
    <row r="304" spans="1:2" ht="15.75">
      <c r="A304" s="100"/>
      <c r="B304" s="100"/>
    </row>
    <row r="305" spans="1:2" ht="15.75">
      <c r="A305" s="100"/>
      <c r="B305" s="100"/>
    </row>
    <row r="306" spans="1:2" ht="15.75">
      <c r="A306" s="100"/>
      <c r="B306" s="100"/>
    </row>
    <row r="307" spans="1:2" ht="15.75">
      <c r="A307" s="100"/>
      <c r="B307" s="100"/>
    </row>
    <row r="308" spans="1:2" ht="15.75">
      <c r="A308" s="100"/>
      <c r="B308" s="100"/>
    </row>
    <row r="309" spans="1:2" ht="15.75">
      <c r="A309" s="100"/>
      <c r="B309" s="100"/>
    </row>
    <row r="310" spans="1:2" ht="15.75">
      <c r="A310" s="100"/>
      <c r="B310" s="100"/>
    </row>
    <row r="311" spans="1:2" ht="15.75">
      <c r="A311" s="100"/>
      <c r="B311" s="100"/>
    </row>
    <row r="312" spans="1:2" ht="15.75">
      <c r="A312" s="100"/>
      <c r="B312" s="100"/>
    </row>
    <row r="313" spans="1:2" ht="15.75">
      <c r="A313" s="100"/>
      <c r="B313" s="100"/>
    </row>
    <row r="314" spans="1:2" ht="15.75">
      <c r="A314" s="100"/>
      <c r="B314" s="100"/>
    </row>
    <row r="315" spans="1:2" ht="15.75">
      <c r="A315" s="100"/>
      <c r="B315" s="100"/>
    </row>
    <row r="316" spans="1:2" ht="15.75">
      <c r="A316" s="100"/>
      <c r="B316" s="100"/>
    </row>
    <row r="317" spans="1:2" ht="15.75">
      <c r="A317" s="100"/>
      <c r="B317" s="100"/>
    </row>
    <row r="318" spans="1:2" ht="15.75">
      <c r="A318" s="100"/>
      <c r="B318" s="100"/>
    </row>
    <row r="319" spans="1:2" ht="15.75">
      <c r="A319" s="100"/>
      <c r="B319" s="100"/>
    </row>
    <row r="320" spans="1:2" ht="15.75">
      <c r="A320" s="100"/>
      <c r="B320" s="100"/>
    </row>
    <row r="321" spans="1:2" ht="15.75">
      <c r="A321" s="100"/>
      <c r="B321" s="100"/>
    </row>
    <row r="322" spans="1:2" ht="15.75">
      <c r="A322" s="100"/>
      <c r="B322" s="100"/>
    </row>
    <row r="323" spans="1:2" ht="15.75">
      <c r="A323" s="100"/>
      <c r="B323" s="100"/>
    </row>
    <row r="324" spans="1:2" ht="15.75">
      <c r="A324" s="100"/>
      <c r="B324" s="100"/>
    </row>
    <row r="325" spans="1:2" ht="15.75">
      <c r="A325" s="100"/>
      <c r="B325" s="100"/>
    </row>
    <row r="326" spans="1:2" ht="15.75">
      <c r="A326" s="100"/>
      <c r="B326" s="100"/>
    </row>
    <row r="327" spans="1:2" ht="15.75">
      <c r="A327" s="100"/>
      <c r="B327" s="100"/>
    </row>
    <row r="328" spans="1:2" ht="15.75">
      <c r="A328" s="100"/>
      <c r="B328" s="100"/>
    </row>
    <row r="329" spans="1:2" ht="15.75">
      <c r="A329" s="100"/>
      <c r="B329" s="100"/>
    </row>
    <row r="330" spans="1:2" ht="15.75">
      <c r="A330" s="100"/>
      <c r="B330" s="100"/>
    </row>
    <row r="331" spans="1:2" ht="15.75">
      <c r="A331" s="100"/>
      <c r="B331" s="100"/>
    </row>
    <row r="332" spans="1:2" ht="15.75">
      <c r="A332" s="100"/>
      <c r="B332" s="100"/>
    </row>
    <row r="333" spans="1:2" ht="15.75">
      <c r="A333" s="100"/>
      <c r="B333" s="100"/>
    </row>
    <row r="334" spans="1:2" ht="15.75">
      <c r="A334" s="100"/>
      <c r="B334" s="100"/>
    </row>
    <row r="335" spans="1:2" ht="15.75">
      <c r="A335" s="100"/>
      <c r="B335" s="100"/>
    </row>
    <row r="336" spans="1:2" ht="15.75">
      <c r="A336" s="100"/>
      <c r="B336" s="100"/>
    </row>
    <row r="337" spans="1:2" ht="15.75">
      <c r="A337" s="100"/>
      <c r="B337" s="100"/>
    </row>
    <row r="338" spans="1:2" ht="15.75">
      <c r="A338" s="100"/>
      <c r="B338" s="100"/>
    </row>
    <row r="339" spans="1:2" ht="15.75">
      <c r="A339" s="100"/>
      <c r="B339" s="100"/>
    </row>
    <row r="340" spans="1:2" ht="15.75">
      <c r="A340" s="100"/>
      <c r="B340" s="100"/>
    </row>
    <row r="341" spans="1:2" ht="15.75">
      <c r="A341" s="100"/>
      <c r="B341" s="100"/>
    </row>
    <row r="342" spans="1:2" ht="15.75">
      <c r="A342" s="100"/>
      <c r="B342" s="100"/>
    </row>
    <row r="343" spans="1:2" ht="15.75">
      <c r="A343" s="100"/>
      <c r="B343" s="100"/>
    </row>
    <row r="344" spans="1:2" ht="15.75">
      <c r="A344" s="100"/>
      <c r="B344" s="100"/>
    </row>
    <row r="345" spans="1:2" ht="15.75">
      <c r="A345" s="100"/>
      <c r="B345" s="100"/>
    </row>
    <row r="346" spans="1:2" ht="15.75">
      <c r="A346" s="100"/>
      <c r="B346" s="100"/>
    </row>
    <row r="347" spans="1:2" ht="15.75">
      <c r="A347" s="100"/>
      <c r="B347" s="100"/>
    </row>
    <row r="348" spans="1:2" ht="15.75">
      <c r="A348" s="100"/>
      <c r="B348" s="100"/>
    </row>
    <row r="349" spans="1:2" ht="15.75">
      <c r="A349" s="100"/>
      <c r="B349" s="100"/>
    </row>
    <row r="350" spans="1:2" ht="15.75">
      <c r="A350" s="100"/>
      <c r="B350" s="100"/>
    </row>
    <row r="351" spans="1:2" ht="15.75">
      <c r="A351" s="100"/>
      <c r="B351" s="100"/>
    </row>
    <row r="352" spans="1:2" ht="15.75">
      <c r="A352" s="100"/>
      <c r="B352" s="100"/>
    </row>
    <row r="353" spans="1:2" ht="15.75">
      <c r="A353" s="100"/>
      <c r="B353" s="100"/>
    </row>
    <row r="354" spans="1:2" ht="15.75">
      <c r="A354" s="100"/>
      <c r="B354" s="100"/>
    </row>
    <row r="355" spans="1:2" ht="15.75">
      <c r="A355" s="100"/>
      <c r="B355" s="100"/>
    </row>
    <row r="356" spans="1:2" ht="15.75">
      <c r="A356" s="100"/>
      <c r="B356" s="100"/>
    </row>
    <row r="357" spans="1:2" ht="15.75">
      <c r="A357" s="100"/>
      <c r="B357" s="100"/>
    </row>
    <row r="358" spans="1:2" ht="15.75">
      <c r="A358" s="100"/>
      <c r="B358" s="100"/>
    </row>
    <row r="359" spans="1:2" ht="15.75">
      <c r="A359" s="100"/>
      <c r="B359" s="100"/>
    </row>
    <row r="360" spans="1:2" ht="15.75">
      <c r="A360" s="100"/>
      <c r="B360" s="100"/>
    </row>
    <row r="361" spans="1:2" ht="15.75">
      <c r="A361" s="100"/>
      <c r="B361" s="100"/>
    </row>
    <row r="362" spans="1:2" ht="15.75">
      <c r="A362" s="100"/>
      <c r="B362" s="100"/>
    </row>
    <row r="363" spans="1:2" ht="15.75">
      <c r="A363" s="100"/>
      <c r="B363" s="100"/>
    </row>
    <row r="364" spans="1:2" ht="15.75">
      <c r="A364" s="100"/>
      <c r="B364" s="100"/>
    </row>
    <row r="365" spans="1:2" ht="15.75">
      <c r="A365" s="100"/>
      <c r="B365" s="100"/>
    </row>
    <row r="366" spans="1:2" ht="15.75">
      <c r="A366" s="100"/>
      <c r="B366" s="100"/>
    </row>
    <row r="367" spans="1:2" ht="15.75">
      <c r="A367" s="100"/>
      <c r="B367" s="100"/>
    </row>
    <row r="368" spans="1:2" ht="15.75">
      <c r="A368" s="100"/>
      <c r="B368" s="100"/>
    </row>
    <row r="369" spans="1:2" ht="15.75">
      <c r="A369" s="100"/>
      <c r="B369" s="100"/>
    </row>
    <row r="370" spans="1:2" ht="15.75">
      <c r="A370" s="100"/>
      <c r="B370" s="100"/>
    </row>
    <row r="371" spans="1:2" ht="15.75">
      <c r="A371" s="100"/>
      <c r="B371" s="100"/>
    </row>
    <row r="372" spans="1:2" ht="15.75">
      <c r="A372" s="100"/>
      <c r="B372" s="100"/>
    </row>
    <row r="373" spans="1:2" ht="15.75">
      <c r="A373" s="100"/>
      <c r="B373" s="100"/>
    </row>
    <row r="374" spans="1:2" ht="15.75">
      <c r="A374" s="100"/>
      <c r="B374" s="100"/>
    </row>
    <row r="375" spans="1:2" ht="15.75">
      <c r="A375" s="100"/>
      <c r="B375" s="100"/>
    </row>
    <row r="376" spans="1:2" ht="15.75">
      <c r="A376" s="100"/>
      <c r="B376" s="100"/>
    </row>
    <row r="377" spans="1:2" ht="15.75">
      <c r="A377" s="100"/>
      <c r="B377" s="100"/>
    </row>
    <row r="378" spans="1:2" ht="15.75">
      <c r="A378" s="100"/>
      <c r="B378" s="100"/>
    </row>
    <row r="379" spans="1:2" ht="15.75">
      <c r="A379" s="100"/>
      <c r="B379" s="100"/>
    </row>
    <row r="380" spans="1:2" ht="15.75">
      <c r="A380" s="100"/>
      <c r="B380" s="100"/>
    </row>
    <row r="381" spans="1:2" ht="15.75">
      <c r="A381" s="100"/>
      <c r="B381" s="100"/>
    </row>
    <row r="382" spans="1:2" ht="15.75">
      <c r="A382" s="100"/>
      <c r="B382" s="100"/>
    </row>
    <row r="383" spans="1:2" ht="15.75">
      <c r="A383" s="100"/>
      <c r="B383" s="100"/>
    </row>
    <row r="384" spans="1:2" ht="15.75">
      <c r="A384" s="100"/>
      <c r="B384" s="100"/>
    </row>
    <row r="385" spans="1:2" ht="15.75">
      <c r="A385" s="100"/>
      <c r="B385" s="100"/>
    </row>
    <row r="386" spans="1:2" ht="15.75">
      <c r="A386" s="100"/>
      <c r="B386" s="100"/>
    </row>
    <row r="387" spans="1:2" ht="15.75">
      <c r="A387" s="100"/>
      <c r="B387" s="100"/>
    </row>
    <row r="388" spans="1:2" ht="15.75">
      <c r="A388" s="100"/>
      <c r="B388" s="100"/>
    </row>
    <row r="389" spans="1:2" ht="15.75">
      <c r="A389" s="100"/>
      <c r="B389" s="100"/>
    </row>
    <row r="390" spans="1:2" ht="15.75">
      <c r="A390" s="100"/>
      <c r="B390" s="100"/>
    </row>
    <row r="391" spans="1:2" ht="15.75">
      <c r="A391" s="100"/>
      <c r="B391" s="100"/>
    </row>
    <row r="392" spans="1:2" ht="15.75">
      <c r="A392" s="100"/>
      <c r="B392" s="100"/>
    </row>
    <row r="393" spans="1:2" ht="15.75">
      <c r="A393" s="100"/>
      <c r="B393" s="100"/>
    </row>
    <row r="394" spans="1:2" ht="15.75">
      <c r="A394" s="100"/>
      <c r="B394" s="100"/>
    </row>
    <row r="395" spans="1:2" ht="15.75">
      <c r="A395" s="100"/>
      <c r="B395" s="100"/>
    </row>
    <row r="396" spans="1:2" ht="15.75">
      <c r="A396" s="100"/>
      <c r="B396" s="100"/>
    </row>
    <row r="397" spans="1:2" ht="15.75">
      <c r="A397" s="100"/>
      <c r="B397" s="100"/>
    </row>
    <row r="398" spans="1:2" ht="15.75">
      <c r="A398" s="100"/>
      <c r="B398" s="100"/>
    </row>
    <row r="399" spans="1:2" ht="15.75">
      <c r="A399" s="100"/>
      <c r="B399" s="100"/>
    </row>
    <row r="400" spans="1:2" ht="15.75">
      <c r="A400" s="100"/>
      <c r="B400" s="100"/>
    </row>
    <row r="401" spans="1:2" ht="15.75">
      <c r="A401" s="100"/>
      <c r="B401" s="100"/>
    </row>
    <row r="402" spans="1:2" ht="15.75">
      <c r="A402" s="100"/>
      <c r="B402" s="100"/>
    </row>
    <row r="403" spans="1:2" ht="15.75">
      <c r="A403" s="100"/>
      <c r="B403" s="100"/>
    </row>
    <row r="404" spans="1:2" ht="15.75">
      <c r="A404" s="100"/>
      <c r="B404" s="100"/>
    </row>
    <row r="405" spans="1:2" ht="15.75">
      <c r="A405" s="100"/>
      <c r="B405" s="100"/>
    </row>
  </sheetData>
  <sheetProtection/>
  <mergeCells count="4">
    <mergeCell ref="I7:J7"/>
    <mergeCell ref="I129:J129"/>
    <mergeCell ref="I188:J188"/>
    <mergeCell ref="I64:J64"/>
  </mergeCells>
  <printOptions/>
  <pageMargins left="0.48" right="0.17" top="0.27" bottom="0.25" header="0.17" footer="0.16"/>
  <pageSetup fitToHeight="3" horizontalDpi="1200" verticalDpi="1200" orientation="portrait" scale="71" r:id="rId2"/>
  <rowBreaks count="3" manualBreakCount="3">
    <brk id="60" max="9" man="1"/>
    <brk id="125" max="9" man="1"/>
    <brk id="181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Leigh Kroeger</dc:creator>
  <cp:keywords/>
  <dc:description/>
  <cp:lastModifiedBy>Steve Dollar</cp:lastModifiedBy>
  <cp:lastPrinted>2012-10-06T04:17:57Z</cp:lastPrinted>
  <dcterms:created xsi:type="dcterms:W3CDTF">2012-06-30T03:40:57Z</dcterms:created>
  <dcterms:modified xsi:type="dcterms:W3CDTF">2012-10-07T23:04:41Z</dcterms:modified>
  <cp:category/>
  <cp:version/>
  <cp:contentType/>
  <cp:contentStatus/>
</cp:coreProperties>
</file>